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15" yWindow="4605" windowWidth="14775" windowHeight="8010" tabRatio="601" activeTab="2"/>
  </bookViews>
  <sheets>
    <sheet name="a,a36,a50" sheetId="12" r:id="rId1"/>
    <sheet name="a60,a70,a80" sheetId="45" r:id="rId2"/>
    <sheet name="b" sheetId="49" r:id="rId3"/>
    <sheet name="ec" sheetId="46" r:id="rId4"/>
    <sheet name="kc" sheetId="47" r:id="rId5"/>
    <sheet name="cs" sheetId="48" r:id="rId6"/>
  </sheets>
  <definedNames>
    <definedName name="b" localSheetId="0">'a,a36,a50'!$1:$1</definedName>
    <definedName name="b" localSheetId="1">'a60,a70,a80'!$A$1:$AF$12</definedName>
    <definedName name="b" localSheetId="5">cs!$1:$1</definedName>
    <definedName name="b" localSheetId="3">ec!$1:$1</definedName>
    <definedName name="b" localSheetId="4">kc!$1:$1</definedName>
    <definedName name="e" localSheetId="1">'a60,a70,a80'!$1:$1</definedName>
    <definedName name="h" localSheetId="1">'a60,a70,a80'!$1:$1</definedName>
    <definedName name="_xlnm.Print_Titles" localSheetId="0">'a,a36,a50'!$1:$1</definedName>
    <definedName name="_xlnm.Print_Titles" localSheetId="1">'a60,a70,a80'!$1:$1</definedName>
    <definedName name="_xlnm.Print_Titles" localSheetId="2">b!$1:$1</definedName>
    <definedName name="_xlnm.Print_Titles" localSheetId="3">ec!$1:$1</definedName>
    <definedName name="_xlnm.Print_Titles" localSheetId="4">kc!$1:$1</definedName>
    <definedName name="_xlnm.Print_Area" localSheetId="2">b!$A$1:$AG$16</definedName>
    <definedName name="_xlnm.Print_Area" localSheetId="5">cs!$A$1:$T$9</definedName>
    <definedName name="_xlnm.Print_Area" localSheetId="3">ec!$A$1:$Y$19</definedName>
    <definedName name="_xlnm.Print_Area" localSheetId="4">kc!$A$1:$U$25</definedName>
    <definedName name="Print_Area" localSheetId="0">'a,a36,a50'!$A$1:$AM$18</definedName>
    <definedName name="Print_Area" localSheetId="1">'a60,a70,a80'!$A$1:$AF$14</definedName>
    <definedName name="Print_Area" localSheetId="5">cs!$A$1:$T$8</definedName>
    <definedName name="Print_Area" localSheetId="3">ec!$A$1:$Y$19</definedName>
    <definedName name="Print_Area" localSheetId="4">kc!$A$1:$U$21</definedName>
    <definedName name="Print_Titles" localSheetId="0">'a,a36,a50'!$1:$1</definedName>
    <definedName name="Print_Titles" localSheetId="1">'a60,a70,a80'!$1:$1</definedName>
    <definedName name="Print_Titles" localSheetId="5">cs!$1:$1</definedName>
    <definedName name="Print_Titles" localSheetId="3">ec!$1:$1</definedName>
    <definedName name="Print_Titles" localSheetId="4">kc!$1:$1</definedName>
    <definedName name="u" localSheetId="0">'a,a36,a50'!$1:$1</definedName>
    <definedName name="u" localSheetId="5">cs!$1:$1</definedName>
    <definedName name="u" localSheetId="3">ec!$1:$1</definedName>
    <definedName name="u" localSheetId="4">kc!$1:$1</definedName>
  </definedNames>
  <calcPr calcId="125725"/>
</workbook>
</file>

<file path=xl/calcChain.xml><?xml version="1.0" encoding="utf-8"?>
<calcChain xmlns="http://schemas.openxmlformats.org/spreadsheetml/2006/main">
  <c r="V3" i="46"/>
  <c r="AC3" i="49"/>
  <c r="AC2" i="45"/>
  <c r="AD16" i="49"/>
  <c r="AC16"/>
  <c r="AE16" s="1"/>
  <c r="AD15"/>
  <c r="AC15"/>
  <c r="AE15" s="1"/>
  <c r="AE14"/>
  <c r="AD14"/>
  <c r="AC14"/>
  <c r="AE13"/>
  <c r="AD13"/>
  <c r="AC13"/>
  <c r="AD12"/>
  <c r="AC12"/>
  <c r="AE12" s="1"/>
  <c r="AD11"/>
  <c r="AC11"/>
  <c r="AE11" s="1"/>
  <c r="AE10"/>
  <c r="AD10"/>
  <c r="AC10"/>
  <c r="AE9"/>
  <c r="AD9"/>
  <c r="AC9"/>
  <c r="AD8"/>
  <c r="AC8"/>
  <c r="AE8" s="1"/>
  <c r="AD7"/>
  <c r="AC7"/>
  <c r="AE7" s="1"/>
  <c r="AE6"/>
  <c r="AD6"/>
  <c r="AC6"/>
  <c r="AE5"/>
  <c r="AD5"/>
  <c r="AC5"/>
  <c r="AD4"/>
  <c r="AC4"/>
  <c r="AE4" s="1"/>
  <c r="AD3"/>
  <c r="AE3"/>
  <c r="T25" i="47"/>
  <c r="R25"/>
  <c r="R21"/>
  <c r="R24"/>
  <c r="R23"/>
  <c r="R22"/>
  <c r="R4"/>
  <c r="R5"/>
  <c r="R6"/>
  <c r="R7"/>
  <c r="R8"/>
  <c r="R9"/>
  <c r="R11"/>
  <c r="R10"/>
  <c r="R12"/>
  <c r="R14"/>
  <c r="R13"/>
  <c r="R16"/>
  <c r="R17"/>
  <c r="R15"/>
  <c r="R18"/>
  <c r="R3"/>
  <c r="T3"/>
  <c r="T24"/>
  <c r="T23"/>
  <c r="T22"/>
  <c r="R7" i="48"/>
  <c r="T7" s="1"/>
  <c r="R6"/>
  <c r="T6" s="1"/>
  <c r="N4"/>
  <c r="N3"/>
  <c r="R3" s="1"/>
  <c r="T3" s="1"/>
  <c r="X7" i="46"/>
  <c r="V7"/>
  <c r="X12"/>
  <c r="V12"/>
  <c r="Y12" s="1"/>
  <c r="X3"/>
  <c r="R8" i="48"/>
  <c r="T8" s="1"/>
  <c r="R5"/>
  <c r="T5" s="1"/>
  <c r="R4"/>
  <c r="T4" s="1"/>
  <c r="T21" i="47"/>
  <c r="T18"/>
  <c r="T15"/>
  <c r="T17"/>
  <c r="T16"/>
  <c r="T13"/>
  <c r="T14"/>
  <c r="T12"/>
  <c r="T10"/>
  <c r="T11"/>
  <c r="T9"/>
  <c r="T8"/>
  <c r="T7"/>
  <c r="T6"/>
  <c r="T5"/>
  <c r="T4"/>
  <c r="X18" i="46"/>
  <c r="V18"/>
  <c r="X19"/>
  <c r="V19"/>
  <c r="X17"/>
  <c r="V17"/>
  <c r="X16"/>
  <c r="V16"/>
  <c r="X13"/>
  <c r="V13"/>
  <c r="X11"/>
  <c r="V11"/>
  <c r="X10"/>
  <c r="V10"/>
  <c r="X9"/>
  <c r="V9"/>
  <c r="X8"/>
  <c r="V8"/>
  <c r="X6"/>
  <c r="V6"/>
  <c r="X5"/>
  <c r="V5"/>
  <c r="X4"/>
  <c r="V4"/>
  <c r="U3" i="47" l="1"/>
  <c r="U12"/>
  <c r="U17"/>
  <c r="U23"/>
  <c r="U5"/>
  <c r="U15"/>
  <c r="U22"/>
  <c r="U24"/>
  <c r="U4"/>
  <c r="U9"/>
  <c r="U14"/>
  <c r="U16"/>
  <c r="U18"/>
  <c r="U8"/>
  <c r="U10"/>
  <c r="U13"/>
  <c r="U7"/>
  <c r="U11"/>
  <c r="U6"/>
  <c r="U21"/>
  <c r="U25"/>
  <c r="Y3" i="46"/>
  <c r="Y7"/>
  <c r="Y17"/>
  <c r="Y4"/>
  <c r="Y9"/>
  <c r="Y16"/>
  <c r="Y5"/>
  <c r="Y8"/>
  <c r="Y11"/>
  <c r="Y19"/>
  <c r="Y6"/>
  <c r="Y10"/>
  <c r="Y13"/>
  <c r="Y18"/>
  <c r="AJ17" i="12"/>
  <c r="AL17" s="1"/>
  <c r="AK17"/>
  <c r="AD2" i="45"/>
  <c r="AD3"/>
  <c r="AD4"/>
  <c r="AD5"/>
  <c r="AD6"/>
  <c r="AD7"/>
  <c r="AD8"/>
  <c r="AD9"/>
  <c r="AD10"/>
  <c r="AD11"/>
  <c r="AD12"/>
  <c r="AD13"/>
  <c r="AD14"/>
  <c r="AJ3" i="12"/>
  <c r="AK3"/>
  <c r="AJ4"/>
  <c r="AK4"/>
  <c r="AJ5"/>
  <c r="AK5"/>
  <c r="AJ6"/>
  <c r="AK6"/>
  <c r="AJ7"/>
  <c r="AK7"/>
  <c r="AJ8"/>
  <c r="AK8"/>
  <c r="AJ9"/>
  <c r="AK9"/>
  <c r="AJ10"/>
  <c r="AK10"/>
  <c r="AJ11"/>
  <c r="AK11"/>
  <c r="AJ12"/>
  <c r="AK12"/>
  <c r="AJ13"/>
  <c r="AK13"/>
  <c r="AJ14"/>
  <c r="AK14"/>
  <c r="AJ15"/>
  <c r="AK15"/>
  <c r="AJ16"/>
  <c r="AK16"/>
  <c r="AJ18"/>
  <c r="AK18"/>
  <c r="AJ2"/>
  <c r="AK2"/>
  <c r="AC13" i="45"/>
  <c r="AC14"/>
  <c r="AC12"/>
  <c r="AC11"/>
  <c r="AC3"/>
  <c r="AC4"/>
  <c r="AC5"/>
  <c r="AC6"/>
  <c r="AC7"/>
  <c r="AC8"/>
  <c r="AC9"/>
  <c r="AC10"/>
  <c r="AL18" i="12" l="1"/>
  <c r="AL6"/>
  <c r="AL16"/>
  <c r="AL15"/>
  <c r="AL14"/>
  <c r="AL13"/>
  <c r="AL12"/>
  <c r="AL11"/>
  <c r="AL10"/>
  <c r="AL9"/>
  <c r="AL8"/>
  <c r="AL7"/>
  <c r="AL5"/>
  <c r="AL4"/>
  <c r="AL3"/>
  <c r="AE9" i="45"/>
  <c r="AE14" l="1"/>
  <c r="AE5"/>
  <c r="AE12"/>
  <c r="AE6"/>
  <c r="AE7"/>
  <c r="AE2"/>
  <c r="AE13"/>
  <c r="AE3"/>
  <c r="AE8"/>
  <c r="AE11"/>
  <c r="AE4"/>
  <c r="AE10"/>
  <c r="AL2" i="12"/>
</calcChain>
</file>

<file path=xl/sharedStrings.xml><?xml version="1.0" encoding="utf-8"?>
<sst xmlns="http://schemas.openxmlformats.org/spreadsheetml/2006/main" count="409" uniqueCount="344">
  <si>
    <t>A</t>
  </si>
  <si>
    <t>A36</t>
  </si>
  <si>
    <t>összesen</t>
  </si>
  <si>
    <t>késés / sietés</t>
  </si>
  <si>
    <t>cél késés/sietés</t>
  </si>
  <si>
    <t>bajnoki helyezés</t>
  </si>
  <si>
    <t>Feladat</t>
  </si>
  <si>
    <t>Idő</t>
  </si>
  <si>
    <t>A70</t>
  </si>
  <si>
    <t>Horváthka</t>
  </si>
  <si>
    <t>OTSE (MOL)</t>
  </si>
  <si>
    <t>Szőke Tisza</t>
  </si>
  <si>
    <t>Katica Tanya Zöldpont</t>
  </si>
  <si>
    <t>Tiszagyöngye</t>
  </si>
  <si>
    <t>A50</t>
  </si>
  <si>
    <t>Eltájolók</t>
  </si>
  <si>
    <t>Mórocz Imre
Volf István</t>
  </si>
  <si>
    <t>Valami Tisza</t>
  </si>
  <si>
    <t>Rezét III.</t>
  </si>
  <si>
    <t>Dráva-Talpasok</t>
  </si>
  <si>
    <t>A60</t>
  </si>
  <si>
    <t>Mélységfésű</t>
  </si>
  <si>
    <t>Itiner</t>
  </si>
  <si>
    <t>Mozgó bója</t>
  </si>
  <si>
    <t>Szentes 5.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</si>
  <si>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</si>
  <si>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</si>
  <si>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</si>
  <si>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</si>
  <si>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</si>
  <si>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</si>
  <si>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</si>
  <si>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</si>
  <si>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</si>
  <si>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csapat
(13)</t>
  </si>
  <si>
    <t>Tanulójárat</t>
  </si>
  <si>
    <t>Mátrai Farkasok</t>
  </si>
  <si>
    <t>Németh Gábor
Németh Krisztina
Tóth Béla</t>
  </si>
  <si>
    <t>Jancsi Attila
Romvári Tibor
Balog Árpád</t>
  </si>
  <si>
    <t>Tanarak</t>
  </si>
  <si>
    <t>Csodabogyó</t>
  </si>
  <si>
    <t>Andrasek Csaba
Ujságh Zsolt</t>
  </si>
  <si>
    <t>Nagy Mihály
Kanfi H. Imréné
Bikádi Sándorné</t>
  </si>
  <si>
    <t>csapat-tagok
(37 fő)</t>
  </si>
  <si>
    <t>Kategória</t>
  </si>
  <si>
    <t>1. ep. Távolságmérés (389 m)</t>
  </si>
  <si>
    <t>2. ep. Jelleghatár</t>
  </si>
  <si>
    <t>3. ep. Letörés - jelleghatár</t>
  </si>
  <si>
    <t>4. ep. Ligetes széle</t>
  </si>
  <si>
    <t>5. ep. Házhely</t>
  </si>
  <si>
    <t>6. ep. Iránymérés (28°)</t>
  </si>
  <si>
    <t>7. ep. Jelleghatár</t>
  </si>
  <si>
    <t>7. ep. Gödör - időmérés</t>
  </si>
  <si>
    <t>9. ep. Szintvonal követés</t>
  </si>
  <si>
    <t>10. ep. Letörés</t>
  </si>
  <si>
    <t>11. ep. Hátrametszés</t>
  </si>
  <si>
    <t>12. ep. Jelleghatár</t>
  </si>
  <si>
    <t>13. ep. Magasság meghatározás (190 m)</t>
  </si>
  <si>
    <t>14. ep. Szárazárok</t>
  </si>
  <si>
    <t>15. ep. Tisztás sarok - időmérés</t>
  </si>
  <si>
    <t>16. ep. Jellegfa</t>
  </si>
  <si>
    <t>17. ep. Jelleghatár</t>
  </si>
  <si>
    <t>18. ep. Letörés vége</t>
  </si>
  <si>
    <t>19. ep. Szárazárok vége</t>
  </si>
  <si>
    <t>20. ep. Kunyhó - időmérés</t>
  </si>
  <si>
    <t>21. ep. Kis orr</t>
  </si>
  <si>
    <t>22. ep. Mély völgy vége</t>
  </si>
  <si>
    <t>23. ep. Mély völgy</t>
  </si>
  <si>
    <t>24. ep. Szerkesztett pont</t>
  </si>
  <si>
    <t>25. ep. Rókavár</t>
  </si>
  <si>
    <t>27. ep. Távolságmérés (412 m)</t>
  </si>
  <si>
    <t>Helyezés</t>
  </si>
  <si>
    <t>csapat
(17)</t>
  </si>
  <si>
    <t>1. ep. Távolságmérés (412 m)</t>
  </si>
  <si>
    <t>2. ep. Völgyfő</t>
  </si>
  <si>
    <t>26. ep. Völgyfő</t>
  </si>
  <si>
    <t>3. ep. Rókavár</t>
  </si>
  <si>
    <t>4. ep. Szerkesztett pont</t>
  </si>
  <si>
    <t>5. ep. Mély völgy</t>
  </si>
  <si>
    <t>6. ep. Kis orr</t>
  </si>
  <si>
    <t>7. ep. Tisztás sarok - időmérés</t>
  </si>
  <si>
    <t>8. ep. Szárazárok</t>
  </si>
  <si>
    <t>9. ep. Magasság meghatározás (190 m)</t>
  </si>
  <si>
    <t>10. ep. Jelleghatár</t>
  </si>
  <si>
    <t>12. ep. Letörés</t>
  </si>
  <si>
    <t>13. ep. Szintvonal követés</t>
  </si>
  <si>
    <t>14. ep. Gödör - időmérés</t>
  </si>
  <si>
    <t>15. ep. Jelleghatár</t>
  </si>
  <si>
    <t>16. ep. Iránymérés (28°)</t>
  </si>
  <si>
    <t>17. ep. Házhely</t>
  </si>
  <si>
    <t>18. ep. Ligetes széle</t>
  </si>
  <si>
    <t>19. ep. Letörés - jelleghatár</t>
  </si>
  <si>
    <t>20. ep. Jelleghatár</t>
  </si>
  <si>
    <t>21. ep. Távolságmérés (389 m)</t>
  </si>
  <si>
    <t>Franczva László
Gelányi Zoltán
Czikk József
M. Kerekes Katalin</t>
  </si>
  <si>
    <t>Erőterv - 
MVM 4.</t>
  </si>
  <si>
    <t>Eltájoló Géza
Eltájoló János
Eltájoló Laci</t>
  </si>
  <si>
    <t>Vályi Nagy Károly
Hársy István</t>
  </si>
  <si>
    <t>Farkas János
Drahos Mihály
Drahos Erzsébet</t>
  </si>
  <si>
    <t>Fodor Péter
Müller Júlia
Tóth Blanka</t>
  </si>
  <si>
    <t>ELSANT-ak</t>
  </si>
  <si>
    <t>Benczes Gábor
Monoszisz Endre</t>
  </si>
  <si>
    <t>Bánrévi Tamás
Kun Zsuzsa</t>
  </si>
  <si>
    <t>BERT - 
Esély SE</t>
  </si>
  <si>
    <t>Székely Ádám
Kovács Balázs
Willmann András</t>
  </si>
  <si>
    <t>Kárpátok őre</t>
  </si>
  <si>
    <t>Bóta Attila
Bnkó Zsolt</t>
  </si>
  <si>
    <t>Barát László
Surányi Tibor
Sebők Mária
Bugyi Zsolt</t>
  </si>
  <si>
    <t>Vágtató Tisza</t>
  </si>
  <si>
    <t>Tóth Éva
Bánrévi Viktória</t>
  </si>
  <si>
    <t>Beke Krisztina
Vastagné J. Éva
Vastag Zsolt</t>
  </si>
  <si>
    <t>Hercz Szilvia
Szvoboda Gergely
Czibulya Edina</t>
  </si>
  <si>
    <t>csapat-tagok
(46 fő)</t>
  </si>
  <si>
    <t>Horváth András
Dalos Mihály</t>
  </si>
  <si>
    <t>Dr. Pavlovics György
Tóth Iván</t>
  </si>
  <si>
    <t xml:space="preserve">Verdó István
Borbély József
Kemény Mihály
Bartók Adrienn dr.
</t>
  </si>
  <si>
    <t>Rezét IV.</t>
  </si>
  <si>
    <t>Csihi János
Estók Mihály
Márton Rita</t>
  </si>
  <si>
    <t>Kőbányai barangolók</t>
  </si>
  <si>
    <t>Marx István
Marx Anna
Horváth T. Csaba</t>
  </si>
  <si>
    <t>Partosok</t>
  </si>
  <si>
    <t>Dománszky Zoltán
Bakonyi Ilona</t>
  </si>
  <si>
    <t>MVM-2.</t>
  </si>
  <si>
    <t>Korodi Mihály
Bacsó Nándor</t>
  </si>
  <si>
    <t>A80</t>
  </si>
  <si>
    <t>MVM-3.</t>
  </si>
  <si>
    <t>Járai Béla
Fornay Béla
Kozma Imre</t>
  </si>
  <si>
    <t>Molnár Imre
Badár László
Török József</t>
  </si>
  <si>
    <t>Mátrai Gyertyánok</t>
  </si>
  <si>
    <t>Dr. Pócsik József
Vörös Tamás
Bodor Ilona
Paulenka Szilvia</t>
  </si>
  <si>
    <t>Lelkes Péter
Lelkes Péterné
Erdélyi Katalin
Szerencsy Kálmánné</t>
  </si>
  <si>
    <t>Szentes 3.</t>
  </si>
  <si>
    <t>Farkas Lajos
Ponyeczki András</t>
  </si>
  <si>
    <t>10</t>
  </si>
  <si>
    <t>11</t>
  </si>
  <si>
    <t>EC</t>
  </si>
  <si>
    <t>7. ep. Jellegfa</t>
  </si>
  <si>
    <t xml:space="preserve">EC </t>
  </si>
  <si>
    <t>Szentes 9</t>
  </si>
  <si>
    <t>Szőts Lóránt
Szőtsné H. Ágnes</t>
  </si>
  <si>
    <t>Baráth Andrásné
Mórocza Ágnes</t>
  </si>
  <si>
    <t>EC ifi</t>
  </si>
  <si>
    <t>KC</t>
  </si>
  <si>
    <t>KC ifi</t>
  </si>
  <si>
    <t>Családi</t>
  </si>
  <si>
    <t>10. feladat: Iránymérés</t>
  </si>
  <si>
    <t>Szakkifejezés</t>
  </si>
  <si>
    <t>csapat
(11+4)</t>
  </si>
  <si>
    <t>1. ep. Híd</t>
  </si>
  <si>
    <t>2. ep. Kispad (keleti)</t>
  </si>
  <si>
    <t>3. ep. Bokor</t>
  </si>
  <si>
    <t>4. ep. Csúcskő (időmérés)</t>
  </si>
  <si>
    <t>5. ep. Tisztás</t>
  </si>
  <si>
    <t>6. ep. Metsződés</t>
  </si>
  <si>
    <t>8. ep. Kiskúp</t>
  </si>
  <si>
    <t>9. ep. Sózó</t>
  </si>
  <si>
    <t>10. ep: Kunyhó (időmérés)</t>
  </si>
  <si>
    <t>11. ep. Jellegfa</t>
  </si>
  <si>
    <t>Elmélet</t>
  </si>
  <si>
    <t>12. ep. Tisztás</t>
  </si>
  <si>
    <t>14. feladat: távmérés Kúptól kútig</t>
  </si>
  <si>
    <t>Bójavadászok</t>
  </si>
  <si>
    <t>Éreth Attila
Éreth Kata
Éreth Máté</t>
  </si>
  <si>
    <t>Tücsök</t>
  </si>
  <si>
    <t>Kovács Imre
Kovács-Kalocsa Dávid
Kovács-Kalocsa Brigi</t>
  </si>
  <si>
    <t>Cinege</t>
  </si>
  <si>
    <t>Réti Csigák</t>
  </si>
  <si>
    <t>Morovik Pálma
Morovik Kitti
Morovikné Szőts Lilla</t>
  </si>
  <si>
    <t>Vida Bernadett dr. 
Felföldi Róbert
Szabó Attila</t>
  </si>
  <si>
    <t>Őzikék</t>
  </si>
  <si>
    <t>Márton Rita
Kubatov Aranka</t>
  </si>
  <si>
    <t>Sámli</t>
  </si>
  <si>
    <t>Farkas Judit
Csiby Tivadar
Csiby Júlia
Csiby Márton</t>
  </si>
  <si>
    <t>Tap-Mancs</t>
  </si>
  <si>
    <t>Péter Krisztián
Fekti Nóra</t>
  </si>
  <si>
    <t>Kincskereső</t>
  </si>
  <si>
    <t>Hajrá SC</t>
  </si>
  <si>
    <t>Simon László
Simonné Halmai Ildikó
Tóth Károly</t>
  </si>
  <si>
    <t>Szentes 10</t>
  </si>
  <si>
    <t>Krizer Bence
Kirizs Balázs
Bernát Tamás
Kirizs Dávid</t>
  </si>
  <si>
    <t>Unokaöcsik</t>
  </si>
  <si>
    <t>Jánosi Ábel
Babik Péter</t>
  </si>
  <si>
    <t>Erdei Mókusok</t>
  </si>
  <si>
    <t>Forrai Réka
Both Alexandra
Tóth Kitti</t>
  </si>
  <si>
    <t>Bezzeg 2</t>
  </si>
  <si>
    <t>Bezzeg 4</t>
  </si>
  <si>
    <t>Frics Kamilla
Sáfrány Döme
Donkó Kata</t>
  </si>
  <si>
    <t>Ponyeczki Andrásné
Csikós Klára dr
Kása Erzsébet
Kőrösparti Margit</t>
  </si>
  <si>
    <t>10. feladat: Távolságmérés</t>
  </si>
  <si>
    <t>Kalandról beszámolós</t>
  </si>
  <si>
    <t>1. ep. Kis kápolna (Nyulas és A kategóriásokat megtréfálós)</t>
  </si>
  <si>
    <t>2. ep. Kiskúp (Szúróbélyegzős)</t>
  </si>
  <si>
    <t>3. ep. Sózó (szúróbélyegzős)</t>
  </si>
  <si>
    <t>Viki és a Bischof fiúk</t>
  </si>
  <si>
    <t>Mancsőrjárat</t>
  </si>
  <si>
    <t>Nyúl &amp; Bandája</t>
  </si>
  <si>
    <t>Verda</t>
  </si>
  <si>
    <t>Spongyabobok</t>
  </si>
  <si>
    <t>Kiscserkészek</t>
  </si>
  <si>
    <t>5. ep. Magasles (madaras)</t>
  </si>
  <si>
    <t>6. ep. Jellegfa (csigás) 
Tévesztő: ürge.</t>
  </si>
  <si>
    <t>7. ep. Magasles (őzikés, fás)</t>
  </si>
  <si>
    <t>8. ep. Útelágazás (szúróbélyegzős)</t>
  </si>
  <si>
    <t>9. ep. Tisztás (Időmérős)</t>
  </si>
  <si>
    <t>P</t>
  </si>
  <si>
    <t>4. ep: Kunyhó (Iránymérős)</t>
  </si>
  <si>
    <t>4. ep: Kunyhó (Remek pihenőhely)</t>
  </si>
  <si>
    <t>Bischofné Komlósi Viktória
Bischof Tamás
Bischof Márton 2010
Bischof Mátyás 2011</t>
  </si>
  <si>
    <t>Tumbász Ákos 2012
Tumbász Adél 2014
Tumbász Péter
Berlinger Anita</t>
  </si>
  <si>
    <t>Pupp József
Kovács Edit
Pupp Döme 2012
Pupp Lili 2014</t>
  </si>
  <si>
    <t>Müller Bianka 2011
Müller Norbert</t>
  </si>
  <si>
    <t xml:space="preserve">Családi kategóriában minél több pontot kell begyűjteni </t>
  </si>
  <si>
    <t xml:space="preserve">Szőr Gábor
Balogh Anikó
Szőr Patrik 2014
Zag Gergő 2010
Zag István </t>
  </si>
  <si>
    <t>Lengyel Dani 2013
Lengyel Szilvi
Sebestyén Ákos 2013
Pusztai Böbe</t>
  </si>
  <si>
    <t>csapat
(6)</t>
  </si>
  <si>
    <t>csapattagok
(23 fő)</t>
  </si>
  <si>
    <t>csapattagok
(31+12 fő)</t>
  </si>
  <si>
    <t>1. ep. Kunyhó (iránymérés)</t>
  </si>
  <si>
    <t>2. ep. Turista-forrás</t>
  </si>
  <si>
    <t>3. ep. Üveghutai erdészház</t>
  </si>
  <si>
    <t>4. ep. Volt Üveghutai templomrom</t>
  </si>
  <si>
    <t>5. ep. Metsződés</t>
  </si>
  <si>
    <t>6. ep. Magasles nyiladékban</t>
  </si>
  <si>
    <t>7. ep. Szép kilátás</t>
  </si>
  <si>
    <t>8. ep. Jellegfa tisztáson</t>
  </si>
  <si>
    <t>9. feladat: Távolságmérés</t>
  </si>
  <si>
    <t>A két ördög</t>
  </si>
  <si>
    <t>Micsku Boglárka
Micsku Csenge Lívia</t>
  </si>
  <si>
    <t xml:space="preserve">Hol vagyunk? </t>
  </si>
  <si>
    <t>Taties Levente
Szlobodics Péter</t>
  </si>
  <si>
    <t>Gabi tanárnő cicái</t>
  </si>
  <si>
    <t>Preininger Gréta
Antal Mónika
Antal Emília
Hopp Nikoletta
György Dóra</t>
  </si>
  <si>
    <t>laptopszalon-egerszalók-manófalókiscicák</t>
  </si>
  <si>
    <t>Jókai Rafa
Beréti Merdzsó</t>
  </si>
  <si>
    <t>Vivi és a villangók</t>
  </si>
  <si>
    <t>Völgyesi Vivien
Bogdán Ralu
Markus Laura
Dani Enikő
Szőcs Nikolett</t>
  </si>
  <si>
    <t>EMISZ</t>
  </si>
  <si>
    <t>csapat
(17+5)</t>
  </si>
  <si>
    <t>Lovász János
Lang Klára</t>
  </si>
  <si>
    <t>Térképesek</t>
  </si>
  <si>
    <t>Sipkovszki-Pálinkás Hedda
Dobay Laura
Bakonyiné Hajdú Ágnes
Bakonyi András</t>
  </si>
  <si>
    <t>Kórház SK 3</t>
  </si>
  <si>
    <t>Izsák Évi
Bottyán János
Zoltai Dóra
Szalma Gábor
Szvath Imréné</t>
  </si>
  <si>
    <t>Zselic</t>
  </si>
  <si>
    <t>Pintér József
Pintér Bálint
Wéber Bea
Munila Emily</t>
  </si>
  <si>
    <t>Medvehagyma visszatér</t>
  </si>
  <si>
    <t>Micsku Mihály
Micsku Mihály Ferenc
Micsku Benedek Ábel</t>
  </si>
  <si>
    <t>Kórház SK 1</t>
  </si>
  <si>
    <t>Jakab Anikó
Gujdovics Szilvia
Renkecz Kornélia
Loridon Angéla
Schmauzer Zsuzsa</t>
  </si>
  <si>
    <t>Kórház SK 2</t>
  </si>
  <si>
    <t>Kövesdi Mária
Nagy Józsefné
Sipos Zoltánné
Szigeti Julianna
Berek Lászlóné
Gálffy Dezsőné</t>
  </si>
  <si>
    <t>Cikádori csajok</t>
  </si>
  <si>
    <t>Bodor Andrea
Rácz Erika
Horváth Virág
Horváth Dóra</t>
  </si>
  <si>
    <t>Villám manók</t>
  </si>
  <si>
    <t>Varga Ákos
Varga Krisztina
Blézer Barbara
Barabás Andrea
Gábor Máté</t>
  </si>
  <si>
    <t>Rókatündér</t>
  </si>
  <si>
    <t>Baráth Magdolna
Király Margaréta</t>
  </si>
  <si>
    <t>Családi trió</t>
  </si>
  <si>
    <t>Gönczöl Péter
Tumpek Alxa
Tumpekné Simon Mária</t>
  </si>
  <si>
    <t>Cselenkó Erika
Cselenkóné Fehér Katalin
Cselenkó József
Szűcs József</t>
  </si>
  <si>
    <t>Ugráló pingvinek</t>
  </si>
  <si>
    <t>Ferencz Petra
Illés Debóra
Illés Patrícia
Halász Dóra
Krájer Ádám</t>
  </si>
  <si>
    <t>Csipet csapat</t>
  </si>
  <si>
    <t>Boda Boglárka
Bodáné Patrik Szilvia
Horváthné Papp Gabriella</t>
  </si>
  <si>
    <t>Bátor lányok</t>
  </si>
  <si>
    <t>Kálazi Enikő
Linde Csilla</t>
  </si>
  <si>
    <t>Paksi turisták</t>
  </si>
  <si>
    <t>39+ túravezető</t>
  </si>
  <si>
    <t>Csenge</t>
  </si>
  <si>
    <t>csak túrázott egyet</t>
  </si>
  <si>
    <t>Döm-dö-döm
(ellenkező irányban :))</t>
  </si>
  <si>
    <t>csapattagok
(97+16 fő)</t>
  </si>
  <si>
    <t>B</t>
  </si>
  <si>
    <t>csapat
(14)</t>
  </si>
  <si>
    <t>csapattagok
(35 fő)</t>
  </si>
  <si>
    <t>1. ep. Távolságmérés
 412 m</t>
  </si>
  <si>
    <t>2. ep. Szintvonal</t>
  </si>
  <si>
    <t>4. ep. Szintvonal</t>
  </si>
  <si>
    <t>5. ep. Mesterséges tereptárgy + irányszög mérés 66°</t>
  </si>
  <si>
    <t>6. ep. Időmérő</t>
  </si>
  <si>
    <t>Késés/sietés</t>
  </si>
  <si>
    <t>7. ep. bozótos széle</t>
  </si>
  <si>
    <t>8. ep. Jellegfa</t>
  </si>
  <si>
    <t>9. ep. Bozótos széle</t>
  </si>
  <si>
    <t>10. ep. Időmérő</t>
  </si>
  <si>
    <t>késés/sietés</t>
  </si>
  <si>
    <t>11. ep. Szerkesztés</t>
  </si>
  <si>
    <t>12. ep. Út</t>
  </si>
  <si>
    <t>13. ep. Vizesgödör</t>
  </si>
  <si>
    <t>14. ep. Szintvonal</t>
  </si>
  <si>
    <t>15. ep. Rókavár</t>
  </si>
  <si>
    <t>16. ep. Rókavár</t>
  </si>
  <si>
    <t>17. ep. Időmérő</t>
  </si>
  <si>
    <t>18. ep. Kidőlt fa</t>
  </si>
  <si>
    <t>19. ep. Letörés</t>
  </si>
  <si>
    <t>20. ep. Kis kúp</t>
  </si>
  <si>
    <t>21. ep. Irányszög mérés 37° v. 323°</t>
  </si>
  <si>
    <t>cél - késés / sietés</t>
  </si>
  <si>
    <t>feladat</t>
  </si>
  <si>
    <t>idő</t>
  </si>
  <si>
    <t>1.</t>
  </si>
  <si>
    <t>VVV Turbócsigák</t>
  </si>
  <si>
    <t>Magyar Lajos
Magyar Emőke</t>
  </si>
  <si>
    <t>2.</t>
  </si>
  <si>
    <t>Zamatos Tur(a)bolya</t>
  </si>
  <si>
    <t>Szentes Olivér
Pintér Péter
Butschli Péter</t>
  </si>
  <si>
    <t>3.</t>
  </si>
  <si>
    <t>Minimum 50</t>
  </si>
  <si>
    <t>Kardos Dorottya Virág
Papp Gábor</t>
  </si>
  <si>
    <t xml:space="preserve">4. </t>
  </si>
  <si>
    <t>Mindenféle Kócsagok</t>
  </si>
  <si>
    <t>Horváth Takács Róbert
Horváth Takács Olivia</t>
  </si>
  <si>
    <t>5.</t>
  </si>
  <si>
    <t>Kobonzo</t>
  </si>
  <si>
    <t>Heidinger Tibor
Morovik Attila</t>
  </si>
  <si>
    <t>6.</t>
  </si>
  <si>
    <t>Kiskunfélegyházi Túrázók</t>
  </si>
  <si>
    <t>Máté István József
Máténé Bartus Mónika
Máté István
Máté Noémi</t>
  </si>
  <si>
    <t>7.</t>
  </si>
  <si>
    <t>Hol a csapatom?</t>
  </si>
  <si>
    <t>Weisz Pál</t>
  </si>
  <si>
    <t>8.</t>
  </si>
  <si>
    <t>Maci</t>
  </si>
  <si>
    <t>Varga F. Zoltán
Simon Ádám</t>
  </si>
  <si>
    <t>9.</t>
  </si>
  <si>
    <t>Irányőr SE</t>
  </si>
  <si>
    <t>Sipkovszki Róbert
Bakonyi Aladár
Balogh Gábor
Szoboszlai Tamás</t>
  </si>
  <si>
    <t>10.</t>
  </si>
  <si>
    <t>Cuha</t>
  </si>
  <si>
    <t>Fehérvári Máté
Mészáros Gabriella</t>
  </si>
  <si>
    <t>11.</t>
  </si>
  <si>
    <t>Szentes 7</t>
  </si>
  <si>
    <t>Farkas Ilona
Erdei Emese
Faragó János</t>
  </si>
  <si>
    <t>12.</t>
  </si>
  <si>
    <t>Vizkelety Bt.</t>
  </si>
  <si>
    <t>Taigiszerné V. Judit
Sárosdi István
Sárosdi Zsombor</t>
  </si>
  <si>
    <t>13.</t>
  </si>
  <si>
    <t>Bellusconi</t>
  </si>
  <si>
    <t>Bella Gábor</t>
  </si>
  <si>
    <t>14.</t>
  </si>
  <si>
    <t>Vadrigó</t>
  </si>
  <si>
    <t>Horváth István
Asbóth Katalin
Bakos Andrea Ágnes
Gergő László Tibor</t>
  </si>
  <si>
    <t>Országos Középfokú Tájékozódási Túrabajnokság
 A csoport</t>
  </si>
  <si>
    <t>Országos Középfokú Tájékozódási Túrabajnokság
 B csoport</t>
  </si>
</sst>
</file>

<file path=xl/styles.xml><?xml version="1.0" encoding="utf-8"?>
<styleSheet xmlns="http://schemas.openxmlformats.org/spreadsheetml/2006/main">
  <fonts count="20">
    <font>
      <sz val="10"/>
      <name val="MS Sans Serif"/>
      <charset val="238"/>
    </font>
    <font>
      <sz val="7"/>
      <name val="Comic Sans MS"/>
      <family val="4"/>
    </font>
    <font>
      <sz val="9"/>
      <name val="Comic Sans MS"/>
      <family val="4"/>
    </font>
    <font>
      <sz val="8.5"/>
      <name val="Comic Sans MS"/>
      <family val="4"/>
    </font>
    <font>
      <b/>
      <sz val="9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sz val="9"/>
      <name val="Times New Roman"/>
      <family val="1"/>
      <charset val="238"/>
    </font>
    <font>
      <sz val="6"/>
      <name val="Times New Roman"/>
      <family val="1"/>
      <charset val="238"/>
    </font>
    <font>
      <b/>
      <i/>
      <sz val="8.5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Wingdings 2"/>
      <family val="1"/>
      <charset val="2"/>
    </font>
    <font>
      <sz val="8.5"/>
      <color rgb="FF0070C0"/>
      <name val="Times New Roman"/>
      <family val="1"/>
      <charset val="238"/>
    </font>
    <font>
      <sz val="9"/>
      <color rgb="FF0070C0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4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vertical="center" wrapText="1"/>
    </xf>
    <xf numFmtId="1" fontId="10" fillId="0" borderId="5" xfId="0" quotePrefix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textRotation="90" wrapText="1"/>
    </xf>
    <xf numFmtId="0" fontId="5" fillId="3" borderId="12" xfId="0" applyFont="1" applyFill="1" applyBorder="1" applyAlignment="1">
      <alignment horizont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4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textRotation="90" wrapText="1"/>
    </xf>
    <xf numFmtId="0" fontId="5" fillId="3" borderId="14" xfId="0" applyFont="1" applyFill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 wrapText="1"/>
    </xf>
    <xf numFmtId="0" fontId="2" fillId="0" borderId="0" xfId="0" applyFont="1" applyAlignment="1"/>
    <xf numFmtId="0" fontId="7" fillId="3" borderId="0" xfId="0" applyFont="1" applyFill="1"/>
    <xf numFmtId="0" fontId="5" fillId="4" borderId="7" xfId="0" applyFont="1" applyFill="1" applyBorder="1" applyAlignment="1">
      <alignment horizontal="center" textRotation="90" wrapText="1"/>
    </xf>
    <xf numFmtId="0" fontId="5" fillId="4" borderId="12" xfId="0" applyFont="1" applyFill="1" applyBorder="1" applyAlignment="1">
      <alignment horizontal="center" textRotation="90" wrapText="1"/>
    </xf>
    <xf numFmtId="0" fontId="7" fillId="4" borderId="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textRotation="90" wrapText="1"/>
    </xf>
    <xf numFmtId="0" fontId="7" fillId="4" borderId="0" xfId="0" applyFont="1" applyFill="1"/>
    <xf numFmtId="0" fontId="12" fillId="0" borderId="1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textRotation="90" wrapText="1"/>
    </xf>
    <xf numFmtId="1" fontId="14" fillId="0" borderId="1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 textRotation="90" wrapText="1"/>
    </xf>
    <xf numFmtId="0" fontId="14" fillId="0" borderId="0" xfId="0" applyFont="1"/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textRotation="90" wrapText="1"/>
    </xf>
    <xf numFmtId="0" fontId="18" fillId="0" borderId="1" xfId="1" applyFont="1" applyFill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textRotation="90"/>
    </xf>
    <xf numFmtId="0" fontId="17" fillId="5" borderId="1" xfId="1" applyFont="1" applyFill="1" applyBorder="1" applyAlignment="1">
      <alignment horizontal="center" vertical="center" textRotation="90" wrapText="1"/>
    </xf>
    <xf numFmtId="0" fontId="17" fillId="0" borderId="1" xfId="1" applyFont="1" applyFill="1" applyBorder="1" applyAlignment="1">
      <alignment horizontal="center" vertical="center" textRotation="90" wrapText="1"/>
    </xf>
    <xf numFmtId="0" fontId="17" fillId="6" borderId="1" xfId="1" applyFont="1" applyFill="1" applyBorder="1" applyAlignment="1">
      <alignment horizontal="center" vertical="center" textRotation="90" wrapText="1"/>
    </xf>
    <xf numFmtId="0" fontId="17" fillId="2" borderId="1" xfId="1" applyFont="1" applyFill="1" applyBorder="1" applyAlignment="1">
      <alignment horizontal="center" vertical="center" textRotation="90" wrapText="1"/>
    </xf>
    <xf numFmtId="0" fontId="17" fillId="0" borderId="0" xfId="1" applyFont="1"/>
    <xf numFmtId="0" fontId="17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6" fillId="0" borderId="0" xfId="1" applyFont="1"/>
    <xf numFmtId="0" fontId="7" fillId="0" borderId="0" xfId="1" applyFont="1"/>
    <xf numFmtId="0" fontId="17" fillId="0" borderId="17" xfId="1" applyFont="1" applyBorder="1" applyAlignment="1">
      <alignment horizontal="center" vertical="center"/>
    </xf>
    <xf numFmtId="0" fontId="8" fillId="0" borderId="0" xfId="1" applyFont="1"/>
    <xf numFmtId="0" fontId="18" fillId="0" borderId="0" xfId="1" applyFont="1" applyFill="1"/>
    <xf numFmtId="0" fontId="17" fillId="0" borderId="0" xfId="1" applyFont="1" applyFill="1"/>
    <xf numFmtId="0" fontId="16" fillId="0" borderId="15" xfId="1" applyFont="1" applyBorder="1" applyAlignment="1">
      <alignment horizontal="left"/>
    </xf>
    <xf numFmtId="0" fontId="16" fillId="0" borderId="16" xfId="1" applyFont="1" applyBorder="1" applyAlignment="1">
      <alignment horizontal="left"/>
    </xf>
    <xf numFmtId="0" fontId="17" fillId="7" borderId="1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vertical="center" wrapText="1"/>
    </xf>
    <xf numFmtId="0" fontId="11" fillId="7" borderId="1" xfId="1" applyFont="1" applyFill="1" applyBorder="1" applyAlignment="1">
      <alignment vertical="center" wrapText="1"/>
    </xf>
    <xf numFmtId="0" fontId="11" fillId="7" borderId="1" xfId="1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vertical="center"/>
    </xf>
    <xf numFmtId="0" fontId="17" fillId="8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vertical="center"/>
    </xf>
    <xf numFmtId="0" fontId="11" fillId="8" borderId="1" xfId="1" applyFont="1" applyFill="1" applyBorder="1" applyAlignment="1">
      <alignment vertical="center" wrapText="1"/>
    </xf>
    <xf numFmtId="0" fontId="11" fillId="8" borderId="1" xfId="1" applyFont="1" applyFill="1" applyBorder="1" applyAlignment="1">
      <alignment horizontal="center" vertical="center"/>
    </xf>
    <xf numFmtId="0" fontId="19" fillId="8" borderId="1" xfId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textRotation="90" wrapText="1"/>
    </xf>
    <xf numFmtId="0" fontId="16" fillId="7" borderId="15" xfId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8" borderId="15" xfId="1" applyFont="1" applyFill="1" applyBorder="1" applyAlignment="1">
      <alignment horizontal="center" vertical="center"/>
    </xf>
    <xf numFmtId="0" fontId="6" fillId="7" borderId="18" xfId="1" applyFont="1" applyFill="1" applyBorder="1" applyAlignment="1">
      <alignment horizontal="center" vertical="center" textRotation="90" wrapText="1"/>
    </xf>
    <xf numFmtId="0" fontId="6" fillId="9" borderId="19" xfId="1" applyFont="1" applyFill="1" applyBorder="1" applyAlignment="1">
      <alignment horizontal="center" vertical="center" textRotation="90" wrapText="1"/>
    </xf>
    <xf numFmtId="0" fontId="5" fillId="0" borderId="20" xfId="1" applyFont="1" applyBorder="1" applyAlignment="1">
      <alignment horizontal="center" vertical="center" textRotation="90" wrapText="1"/>
    </xf>
    <xf numFmtId="0" fontId="17" fillId="0" borderId="21" xfId="1" applyFont="1" applyBorder="1"/>
    <xf numFmtId="2" fontId="4" fillId="7" borderId="20" xfId="1" applyNumberFormat="1" applyFont="1" applyFill="1" applyBorder="1" applyAlignment="1">
      <alignment horizontal="center" vertical="center" wrapText="1"/>
    </xf>
    <xf numFmtId="0" fontId="16" fillId="10" borderId="1" xfId="1" applyFont="1" applyFill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4" fillId="7" borderId="20" xfId="1" applyFont="1" applyFill="1" applyBorder="1" applyAlignment="1">
      <alignment horizontal="center" vertical="center"/>
    </xf>
    <xf numFmtId="0" fontId="16" fillId="0" borderId="20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8" borderId="20" xfId="1" applyFont="1" applyFill="1" applyBorder="1" applyAlignment="1">
      <alignment vertical="center"/>
    </xf>
    <xf numFmtId="2" fontId="4" fillId="8" borderId="21" xfId="1" applyNumberFormat="1" applyFont="1" applyFill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4" fillId="8" borderId="21" xfId="1" applyFont="1" applyFill="1" applyBorder="1" applyAlignment="1">
      <alignment horizontal="center" vertical="center"/>
    </xf>
    <xf numFmtId="2" fontId="4" fillId="7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7" fillId="8" borderId="22" xfId="1" applyFont="1" applyFill="1" applyBorder="1" applyAlignment="1">
      <alignment vertical="center"/>
    </xf>
    <xf numFmtId="2" fontId="4" fillId="8" borderId="23" xfId="1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</cellXfs>
  <cellStyles count="2">
    <cellStyle name="Normál" xfId="0" builtinId="0"/>
    <cellStyle name="Normál_BAK 2007 B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"/>
  <sheetViews>
    <sheetView view="pageBreakPreview" topLeftCell="A7" zoomScale="110" zoomScaleNormal="100" zoomScaleSheetLayoutView="110" workbookViewId="0">
      <selection activeCell="D16" sqref="D16"/>
    </sheetView>
  </sheetViews>
  <sheetFormatPr defaultColWidth="11.140625" defaultRowHeight="98.25" customHeight="1"/>
  <cols>
    <col min="1" max="1" width="4.42578125" style="4" customWidth="1"/>
    <col min="2" max="2" width="11.42578125" style="5" customWidth="1"/>
    <col min="3" max="3" width="10.5703125" style="6" customWidth="1"/>
    <col min="4" max="4" width="4.5703125" style="52" customWidth="1"/>
    <col min="5" max="5" width="3.28515625" style="7" customWidth="1"/>
    <col min="6" max="7" width="3.28515625" style="4" customWidth="1"/>
    <col min="8" max="12" width="3.28515625" style="7" customWidth="1"/>
    <col min="13" max="14" width="3.28515625" style="14" customWidth="1"/>
    <col min="15" max="20" width="3.28515625" style="7" customWidth="1"/>
    <col min="21" max="21" width="3.28515625" style="14" customWidth="1"/>
    <col min="22" max="26" width="3.28515625" style="7" customWidth="1"/>
    <col min="27" max="27" width="3.28515625" style="14" customWidth="1"/>
    <col min="28" max="34" width="3.28515625" style="7" customWidth="1"/>
    <col min="35" max="35" width="3.28515625" style="14" customWidth="1"/>
    <col min="36" max="36" width="4.28515625" style="7" customWidth="1"/>
    <col min="37" max="37" width="3.85546875" style="7" customWidth="1"/>
    <col min="38" max="38" width="4.7109375" style="8" customWidth="1"/>
    <col min="39" max="39" width="3.7109375" style="12" customWidth="1"/>
    <col min="40" max="16384" width="11.140625" style="2"/>
  </cols>
  <sheetData>
    <row r="1" spans="1:39" s="3" customFormat="1" ht="135" customHeight="1" thickTop="1" thickBot="1">
      <c r="A1" s="32" t="s">
        <v>71</v>
      </c>
      <c r="B1" s="33" t="s">
        <v>72</v>
      </c>
      <c r="C1" s="33" t="s">
        <v>112</v>
      </c>
      <c r="D1" s="49" t="s">
        <v>44</v>
      </c>
      <c r="E1" s="34" t="s">
        <v>45</v>
      </c>
      <c r="F1" s="34" t="s">
        <v>46</v>
      </c>
      <c r="G1" s="34" t="s">
        <v>47</v>
      </c>
      <c r="H1" s="34" t="s">
        <v>48</v>
      </c>
      <c r="I1" s="34" t="s">
        <v>49</v>
      </c>
      <c r="J1" s="34" t="s">
        <v>50</v>
      </c>
      <c r="K1" s="34" t="s">
        <v>51</v>
      </c>
      <c r="L1" s="34" t="s">
        <v>52</v>
      </c>
      <c r="M1" s="35" t="s">
        <v>3</v>
      </c>
      <c r="N1" s="34" t="s">
        <v>53</v>
      </c>
      <c r="O1" s="34" t="s">
        <v>54</v>
      </c>
      <c r="P1" s="34" t="s">
        <v>55</v>
      </c>
      <c r="Q1" s="34" t="s">
        <v>56</v>
      </c>
      <c r="R1" s="34" t="s">
        <v>57</v>
      </c>
      <c r="S1" s="34" t="s">
        <v>58</v>
      </c>
      <c r="T1" s="34" t="s">
        <v>59</v>
      </c>
      <c r="U1" s="35" t="s">
        <v>3</v>
      </c>
      <c r="V1" s="34" t="s">
        <v>60</v>
      </c>
      <c r="W1" s="34" t="s">
        <v>61</v>
      </c>
      <c r="X1" s="34" t="s">
        <v>62</v>
      </c>
      <c r="Y1" s="34" t="s">
        <v>63</v>
      </c>
      <c r="Z1" s="34" t="s">
        <v>64</v>
      </c>
      <c r="AA1" s="35" t="s">
        <v>3</v>
      </c>
      <c r="AB1" s="34" t="s">
        <v>65</v>
      </c>
      <c r="AC1" s="34" t="s">
        <v>66</v>
      </c>
      <c r="AD1" s="34" t="s">
        <v>67</v>
      </c>
      <c r="AE1" s="34" t="s">
        <v>68</v>
      </c>
      <c r="AF1" s="34" t="s">
        <v>69</v>
      </c>
      <c r="AG1" s="34" t="s">
        <v>75</v>
      </c>
      <c r="AH1" s="34" t="s">
        <v>70</v>
      </c>
      <c r="AI1" s="35" t="s">
        <v>4</v>
      </c>
      <c r="AJ1" s="36" t="s">
        <v>6</v>
      </c>
      <c r="AK1" s="36" t="s">
        <v>7</v>
      </c>
      <c r="AL1" s="37" t="s">
        <v>2</v>
      </c>
      <c r="AM1" s="38" t="s">
        <v>5</v>
      </c>
    </row>
    <row r="2" spans="1:39" s="1" customFormat="1" ht="34.5" customHeight="1" thickTop="1">
      <c r="A2" s="21">
        <v>1</v>
      </c>
      <c r="B2" s="16" t="s">
        <v>18</v>
      </c>
      <c r="C2" s="11" t="s">
        <v>94</v>
      </c>
      <c r="D2" s="50" t="s">
        <v>14</v>
      </c>
      <c r="E2" s="9">
        <v>1</v>
      </c>
      <c r="F2" s="9"/>
      <c r="G2" s="9"/>
      <c r="H2" s="9"/>
      <c r="I2" s="9"/>
      <c r="J2" s="9"/>
      <c r="K2" s="9"/>
      <c r="L2" s="9"/>
      <c r="M2" s="15"/>
      <c r="N2" s="13"/>
      <c r="O2" s="9"/>
      <c r="P2" s="9">
        <v>10</v>
      </c>
      <c r="Q2" s="9"/>
      <c r="R2" s="9"/>
      <c r="S2" s="9"/>
      <c r="T2" s="9"/>
      <c r="U2" s="15">
        <v>2</v>
      </c>
      <c r="V2" s="9"/>
      <c r="W2" s="9"/>
      <c r="X2" s="9">
        <v>60</v>
      </c>
      <c r="Y2" s="9"/>
      <c r="Z2" s="9"/>
      <c r="AA2" s="15"/>
      <c r="AB2" s="9"/>
      <c r="AC2" s="9"/>
      <c r="AD2" s="9"/>
      <c r="AE2" s="9"/>
      <c r="AF2" s="9"/>
      <c r="AG2" s="9"/>
      <c r="AH2" s="9">
        <v>10</v>
      </c>
      <c r="AI2" s="15"/>
      <c r="AJ2" s="10">
        <f>SUM(E2:L2,N2:T2,V2:Z2,AB2:AH2)</f>
        <v>81</v>
      </c>
      <c r="AK2" s="10">
        <f>SUM(M2,U2,AA2,AI2)</f>
        <v>2</v>
      </c>
      <c r="AL2" s="22">
        <f>SUM(AJ2:AK2)</f>
        <v>83</v>
      </c>
      <c r="AM2" s="31">
        <v>1</v>
      </c>
    </row>
    <row r="3" spans="1:39" s="1" customFormat="1" ht="34.5" customHeight="1">
      <c r="A3" s="21">
        <v>2</v>
      </c>
      <c r="B3" s="16" t="s">
        <v>95</v>
      </c>
      <c r="C3" s="11" t="s">
        <v>16</v>
      </c>
      <c r="D3" s="50" t="s">
        <v>14</v>
      </c>
      <c r="E3" s="9">
        <v>5</v>
      </c>
      <c r="F3" s="9"/>
      <c r="G3" s="9"/>
      <c r="H3" s="9"/>
      <c r="I3" s="9"/>
      <c r="J3" s="9"/>
      <c r="K3" s="9"/>
      <c r="L3" s="9"/>
      <c r="M3" s="15"/>
      <c r="N3" s="13">
        <v>20</v>
      </c>
      <c r="O3" s="9"/>
      <c r="P3" s="9">
        <v>10</v>
      </c>
      <c r="Q3" s="9"/>
      <c r="R3" s="9"/>
      <c r="S3" s="9"/>
      <c r="T3" s="9"/>
      <c r="U3" s="15">
        <v>8</v>
      </c>
      <c r="V3" s="9"/>
      <c r="W3" s="9"/>
      <c r="X3" s="9">
        <v>60</v>
      </c>
      <c r="Y3" s="9"/>
      <c r="Z3" s="9"/>
      <c r="AA3" s="15"/>
      <c r="AB3" s="9"/>
      <c r="AC3" s="9"/>
      <c r="AD3" s="9">
        <v>60</v>
      </c>
      <c r="AE3" s="9"/>
      <c r="AF3" s="9"/>
      <c r="AG3" s="9"/>
      <c r="AH3" s="9">
        <v>7</v>
      </c>
      <c r="AI3" s="15"/>
      <c r="AJ3" s="10">
        <f t="shared" ref="AJ3:AJ18" si="0">SUM(E3:L3,N3:T3,V3:Z3,AB3:AH3)</f>
        <v>162</v>
      </c>
      <c r="AK3" s="10">
        <f t="shared" ref="AK3:AK18" si="1">SUM(M3,U3,AA3,AI3)</f>
        <v>8</v>
      </c>
      <c r="AL3" s="22">
        <f t="shared" ref="AL3:AL18" si="2">SUM(AJ3:AK3)</f>
        <v>170</v>
      </c>
      <c r="AM3" s="31">
        <v>2</v>
      </c>
    </row>
    <row r="4" spans="1:39" s="1" customFormat="1" ht="34.5" customHeight="1">
      <c r="A4" s="21">
        <v>3</v>
      </c>
      <c r="B4" s="16" t="s">
        <v>15</v>
      </c>
      <c r="C4" s="11" t="s">
        <v>96</v>
      </c>
      <c r="D4" s="50" t="s">
        <v>1</v>
      </c>
      <c r="E4" s="9"/>
      <c r="F4" s="9"/>
      <c r="G4" s="9"/>
      <c r="H4" s="9"/>
      <c r="I4" s="9"/>
      <c r="J4" s="9"/>
      <c r="K4" s="9"/>
      <c r="L4" s="9"/>
      <c r="M4" s="15">
        <v>8</v>
      </c>
      <c r="N4" s="13">
        <v>20</v>
      </c>
      <c r="O4" s="9"/>
      <c r="P4" s="9">
        <v>10</v>
      </c>
      <c r="Q4" s="9">
        <v>60</v>
      </c>
      <c r="R4" s="9"/>
      <c r="S4" s="9"/>
      <c r="T4" s="9"/>
      <c r="U4" s="15">
        <v>2</v>
      </c>
      <c r="V4" s="9"/>
      <c r="W4" s="9"/>
      <c r="X4" s="9"/>
      <c r="Y4" s="9"/>
      <c r="Z4" s="9"/>
      <c r="AA4" s="15"/>
      <c r="AB4" s="9"/>
      <c r="AC4" s="9"/>
      <c r="AD4" s="9">
        <v>60</v>
      </c>
      <c r="AE4" s="9"/>
      <c r="AF4" s="9"/>
      <c r="AG4" s="9"/>
      <c r="AH4" s="9"/>
      <c r="AI4" s="15">
        <v>12</v>
      </c>
      <c r="AJ4" s="10">
        <f t="shared" si="0"/>
        <v>150</v>
      </c>
      <c r="AK4" s="10">
        <f t="shared" si="1"/>
        <v>22</v>
      </c>
      <c r="AL4" s="22">
        <f t="shared" si="2"/>
        <v>172</v>
      </c>
      <c r="AM4" s="31">
        <v>3</v>
      </c>
    </row>
    <row r="5" spans="1:39" s="1" customFormat="1" ht="34.5" customHeight="1">
      <c r="A5" s="21">
        <v>4</v>
      </c>
      <c r="B5" s="16" t="s">
        <v>36</v>
      </c>
      <c r="C5" s="11" t="s">
        <v>97</v>
      </c>
      <c r="D5" s="50" t="s">
        <v>14</v>
      </c>
      <c r="E5" s="9">
        <v>2</v>
      </c>
      <c r="F5" s="9"/>
      <c r="G5" s="9"/>
      <c r="H5" s="9"/>
      <c r="I5" s="9"/>
      <c r="J5" s="9"/>
      <c r="K5" s="9">
        <v>60</v>
      </c>
      <c r="L5" s="9"/>
      <c r="M5" s="15"/>
      <c r="N5" s="13">
        <v>40</v>
      </c>
      <c r="O5" s="9"/>
      <c r="P5" s="9">
        <v>10</v>
      </c>
      <c r="Q5" s="9"/>
      <c r="R5" s="9"/>
      <c r="S5" s="9"/>
      <c r="T5" s="9"/>
      <c r="U5" s="15">
        <v>12</v>
      </c>
      <c r="V5" s="9"/>
      <c r="W5" s="9"/>
      <c r="X5" s="9"/>
      <c r="Y5" s="9"/>
      <c r="Z5" s="9"/>
      <c r="AA5" s="15"/>
      <c r="AB5" s="9"/>
      <c r="AC5" s="9"/>
      <c r="AD5" s="9"/>
      <c r="AE5" s="9"/>
      <c r="AF5" s="9"/>
      <c r="AG5" s="9"/>
      <c r="AH5" s="9">
        <v>60</v>
      </c>
      <c r="AI5" s="15">
        <v>6</v>
      </c>
      <c r="AJ5" s="10">
        <f t="shared" si="0"/>
        <v>172</v>
      </c>
      <c r="AK5" s="10">
        <f t="shared" si="1"/>
        <v>18</v>
      </c>
      <c r="AL5" s="22">
        <f t="shared" si="2"/>
        <v>190</v>
      </c>
      <c r="AM5" s="31">
        <v>4</v>
      </c>
    </row>
    <row r="6" spans="1:39" s="1" customFormat="1" ht="34.5" customHeight="1">
      <c r="A6" s="21">
        <v>5</v>
      </c>
      <c r="B6" s="16" t="s">
        <v>13</v>
      </c>
      <c r="C6" s="11" t="s">
        <v>98</v>
      </c>
      <c r="D6" s="50" t="s">
        <v>14</v>
      </c>
      <c r="E6" s="9">
        <v>5</v>
      </c>
      <c r="F6" s="9"/>
      <c r="G6" s="9"/>
      <c r="H6" s="9"/>
      <c r="I6" s="9"/>
      <c r="J6" s="9"/>
      <c r="K6" s="9"/>
      <c r="L6" s="9"/>
      <c r="M6" s="15"/>
      <c r="N6" s="13">
        <v>80</v>
      </c>
      <c r="O6" s="9"/>
      <c r="P6" s="9">
        <v>10</v>
      </c>
      <c r="Q6" s="9">
        <v>60</v>
      </c>
      <c r="R6" s="9">
        <v>30</v>
      </c>
      <c r="S6" s="9"/>
      <c r="T6" s="9"/>
      <c r="U6" s="15"/>
      <c r="V6" s="9"/>
      <c r="W6" s="9"/>
      <c r="X6" s="9"/>
      <c r="Y6" s="9"/>
      <c r="Z6" s="9"/>
      <c r="AA6" s="15"/>
      <c r="AB6" s="9"/>
      <c r="AC6" s="9"/>
      <c r="AD6" s="9"/>
      <c r="AE6" s="9"/>
      <c r="AF6" s="9"/>
      <c r="AG6" s="9"/>
      <c r="AH6" s="9">
        <v>10</v>
      </c>
      <c r="AI6" s="15"/>
      <c r="AJ6" s="10">
        <f t="shared" si="0"/>
        <v>195</v>
      </c>
      <c r="AK6" s="10">
        <f t="shared" si="1"/>
        <v>0</v>
      </c>
      <c r="AL6" s="22">
        <f t="shared" si="2"/>
        <v>195</v>
      </c>
      <c r="AM6" s="31">
        <v>5</v>
      </c>
    </row>
    <row r="7" spans="1:39" s="1" customFormat="1" ht="34.5" customHeight="1">
      <c r="A7" s="21">
        <v>6</v>
      </c>
      <c r="B7" s="16" t="s">
        <v>12</v>
      </c>
      <c r="C7" s="11" t="s">
        <v>99</v>
      </c>
      <c r="D7" s="50" t="s">
        <v>0</v>
      </c>
      <c r="E7" s="9">
        <v>2</v>
      </c>
      <c r="F7" s="9"/>
      <c r="G7" s="9"/>
      <c r="H7" s="9"/>
      <c r="I7" s="9"/>
      <c r="J7" s="9"/>
      <c r="K7" s="9"/>
      <c r="L7" s="9"/>
      <c r="M7" s="15"/>
      <c r="N7" s="13"/>
      <c r="O7" s="9"/>
      <c r="P7" s="9">
        <v>10</v>
      </c>
      <c r="Q7" s="9"/>
      <c r="R7" s="9">
        <v>100</v>
      </c>
      <c r="S7" s="9"/>
      <c r="T7" s="9"/>
      <c r="U7" s="15">
        <v>4</v>
      </c>
      <c r="V7" s="9"/>
      <c r="W7" s="9"/>
      <c r="X7" s="9">
        <v>60</v>
      </c>
      <c r="Y7" s="9"/>
      <c r="Z7" s="9"/>
      <c r="AA7" s="15"/>
      <c r="AB7" s="9"/>
      <c r="AC7" s="9"/>
      <c r="AD7" s="9"/>
      <c r="AE7" s="9">
        <v>30</v>
      </c>
      <c r="AF7" s="9"/>
      <c r="AG7" s="9"/>
      <c r="AH7" s="9">
        <v>9</v>
      </c>
      <c r="AI7" s="15">
        <v>2</v>
      </c>
      <c r="AJ7" s="10">
        <f t="shared" si="0"/>
        <v>211</v>
      </c>
      <c r="AK7" s="10">
        <f t="shared" si="1"/>
        <v>6</v>
      </c>
      <c r="AL7" s="22">
        <f t="shared" si="2"/>
        <v>217</v>
      </c>
      <c r="AM7" s="31">
        <v>6</v>
      </c>
    </row>
    <row r="8" spans="1:39" s="1" customFormat="1" ht="34.5" customHeight="1">
      <c r="A8" s="21">
        <v>7</v>
      </c>
      <c r="B8" s="16" t="s">
        <v>100</v>
      </c>
      <c r="C8" s="11" t="s">
        <v>101</v>
      </c>
      <c r="D8" s="50" t="s">
        <v>14</v>
      </c>
      <c r="E8" s="9">
        <v>40</v>
      </c>
      <c r="F8" s="9"/>
      <c r="G8" s="9"/>
      <c r="H8" s="9"/>
      <c r="I8" s="9"/>
      <c r="J8" s="9"/>
      <c r="K8" s="9"/>
      <c r="L8" s="9"/>
      <c r="M8" s="15">
        <v>20</v>
      </c>
      <c r="N8" s="13"/>
      <c r="O8" s="9"/>
      <c r="P8" s="9">
        <v>10</v>
      </c>
      <c r="Q8" s="9"/>
      <c r="R8" s="9"/>
      <c r="S8" s="9"/>
      <c r="T8" s="9"/>
      <c r="U8" s="15">
        <v>48</v>
      </c>
      <c r="V8" s="9"/>
      <c r="W8" s="9">
        <v>60</v>
      </c>
      <c r="X8" s="9"/>
      <c r="Y8" s="9"/>
      <c r="Z8" s="9"/>
      <c r="AA8" s="15"/>
      <c r="AB8" s="9"/>
      <c r="AC8" s="9"/>
      <c r="AD8" s="9"/>
      <c r="AE8" s="9"/>
      <c r="AF8" s="9"/>
      <c r="AG8" s="9"/>
      <c r="AH8" s="9">
        <v>60</v>
      </c>
      <c r="AI8" s="15">
        <v>20</v>
      </c>
      <c r="AJ8" s="10">
        <f t="shared" si="0"/>
        <v>170</v>
      </c>
      <c r="AK8" s="10">
        <f t="shared" si="1"/>
        <v>88</v>
      </c>
      <c r="AL8" s="22">
        <f t="shared" si="2"/>
        <v>258</v>
      </c>
      <c r="AM8" s="31"/>
    </row>
    <row r="9" spans="1:39" s="1" customFormat="1" ht="34.5" customHeight="1">
      <c r="A9" s="21">
        <v>8</v>
      </c>
      <c r="B9" s="16" t="s">
        <v>17</v>
      </c>
      <c r="C9" s="11" t="s">
        <v>102</v>
      </c>
      <c r="D9" s="50" t="s">
        <v>0</v>
      </c>
      <c r="E9" s="9">
        <v>10</v>
      </c>
      <c r="F9" s="9"/>
      <c r="G9" s="9"/>
      <c r="H9" s="9"/>
      <c r="I9" s="9"/>
      <c r="J9" s="9"/>
      <c r="K9" s="9"/>
      <c r="L9" s="9"/>
      <c r="M9" s="15">
        <v>52</v>
      </c>
      <c r="N9" s="13">
        <v>20</v>
      </c>
      <c r="O9" s="9"/>
      <c r="P9" s="9">
        <v>10</v>
      </c>
      <c r="Q9" s="9"/>
      <c r="R9" s="9">
        <v>5</v>
      </c>
      <c r="S9" s="9"/>
      <c r="T9" s="9"/>
      <c r="U9" s="15">
        <v>54</v>
      </c>
      <c r="V9" s="9"/>
      <c r="W9" s="9"/>
      <c r="X9" s="9">
        <v>60</v>
      </c>
      <c r="Y9" s="9"/>
      <c r="Z9" s="9"/>
      <c r="AA9" s="15"/>
      <c r="AB9" s="9"/>
      <c r="AC9" s="9"/>
      <c r="AD9" s="9"/>
      <c r="AE9" s="9"/>
      <c r="AF9" s="9"/>
      <c r="AG9" s="9"/>
      <c r="AH9" s="9">
        <v>60</v>
      </c>
      <c r="AI9" s="15">
        <v>32</v>
      </c>
      <c r="AJ9" s="10">
        <f t="shared" si="0"/>
        <v>165</v>
      </c>
      <c r="AK9" s="10">
        <f t="shared" si="1"/>
        <v>138</v>
      </c>
      <c r="AL9" s="22">
        <f t="shared" si="2"/>
        <v>303</v>
      </c>
      <c r="AM9" s="31">
        <v>7</v>
      </c>
    </row>
    <row r="10" spans="1:39" s="1" customFormat="1" ht="34.5" customHeight="1">
      <c r="A10" s="21">
        <v>9</v>
      </c>
      <c r="B10" s="16" t="s">
        <v>23</v>
      </c>
      <c r="C10" s="11" t="s">
        <v>37</v>
      </c>
      <c r="D10" s="50" t="s">
        <v>14</v>
      </c>
      <c r="E10" s="9">
        <v>32</v>
      </c>
      <c r="F10" s="9"/>
      <c r="G10" s="9"/>
      <c r="H10" s="9"/>
      <c r="I10" s="9"/>
      <c r="J10" s="9"/>
      <c r="K10" s="9"/>
      <c r="L10" s="9"/>
      <c r="M10" s="15">
        <v>4</v>
      </c>
      <c r="N10" s="13">
        <v>60</v>
      </c>
      <c r="O10" s="9"/>
      <c r="P10" s="9">
        <v>10</v>
      </c>
      <c r="Q10" s="9">
        <v>60</v>
      </c>
      <c r="R10" s="9"/>
      <c r="S10" s="9"/>
      <c r="T10" s="9"/>
      <c r="U10" s="15">
        <v>14</v>
      </c>
      <c r="V10" s="9"/>
      <c r="W10" s="9"/>
      <c r="X10" s="9">
        <v>60</v>
      </c>
      <c r="Y10" s="9"/>
      <c r="Z10" s="9"/>
      <c r="AA10" s="15"/>
      <c r="AB10" s="9"/>
      <c r="AC10" s="9"/>
      <c r="AD10" s="9"/>
      <c r="AE10" s="9"/>
      <c r="AF10" s="9"/>
      <c r="AG10" s="9"/>
      <c r="AH10" s="9">
        <v>60</v>
      </c>
      <c r="AI10" s="15">
        <v>8</v>
      </c>
      <c r="AJ10" s="10">
        <f t="shared" si="0"/>
        <v>282</v>
      </c>
      <c r="AK10" s="10">
        <f t="shared" si="1"/>
        <v>26</v>
      </c>
      <c r="AL10" s="22">
        <f t="shared" si="2"/>
        <v>308</v>
      </c>
      <c r="AM10" s="31">
        <v>8</v>
      </c>
    </row>
    <row r="11" spans="1:39" s="1" customFormat="1" ht="34.5" customHeight="1">
      <c r="A11" s="21">
        <v>10</v>
      </c>
      <c r="B11" s="16" t="s">
        <v>103</v>
      </c>
      <c r="C11" s="11" t="s">
        <v>104</v>
      </c>
      <c r="D11" s="50" t="s">
        <v>1</v>
      </c>
      <c r="E11" s="9">
        <v>31</v>
      </c>
      <c r="F11" s="9"/>
      <c r="G11" s="9"/>
      <c r="H11" s="9">
        <v>60</v>
      </c>
      <c r="I11" s="9"/>
      <c r="J11" s="9">
        <v>40</v>
      </c>
      <c r="K11" s="9"/>
      <c r="L11" s="9"/>
      <c r="M11" s="15">
        <v>14</v>
      </c>
      <c r="N11" s="13"/>
      <c r="O11" s="9"/>
      <c r="P11" s="9">
        <v>10</v>
      </c>
      <c r="Q11" s="9"/>
      <c r="R11" s="9"/>
      <c r="S11" s="9"/>
      <c r="T11" s="9"/>
      <c r="U11" s="15">
        <v>24</v>
      </c>
      <c r="V11" s="9"/>
      <c r="W11" s="9">
        <v>60</v>
      </c>
      <c r="X11" s="9"/>
      <c r="Y11" s="9"/>
      <c r="Z11" s="9"/>
      <c r="AA11" s="15"/>
      <c r="AB11" s="9"/>
      <c r="AC11" s="9"/>
      <c r="AD11" s="9"/>
      <c r="AE11" s="9"/>
      <c r="AF11" s="9"/>
      <c r="AG11" s="9"/>
      <c r="AH11" s="9">
        <v>60</v>
      </c>
      <c r="AI11" s="15">
        <v>22</v>
      </c>
      <c r="AJ11" s="10">
        <f t="shared" si="0"/>
        <v>261</v>
      </c>
      <c r="AK11" s="10">
        <f t="shared" si="1"/>
        <v>60</v>
      </c>
      <c r="AL11" s="22">
        <f t="shared" si="2"/>
        <v>321</v>
      </c>
      <c r="AM11" s="31">
        <v>9</v>
      </c>
    </row>
    <row r="12" spans="1:39" ht="34.5" customHeight="1">
      <c r="A12" s="21">
        <v>11</v>
      </c>
      <c r="B12" s="16" t="s">
        <v>105</v>
      </c>
      <c r="C12" s="11" t="s">
        <v>106</v>
      </c>
      <c r="D12" s="50" t="s">
        <v>14</v>
      </c>
      <c r="E12" s="9"/>
      <c r="F12" s="9">
        <v>60</v>
      </c>
      <c r="G12" s="9"/>
      <c r="H12" s="9"/>
      <c r="I12" s="9"/>
      <c r="J12" s="9"/>
      <c r="K12" s="9"/>
      <c r="L12" s="9"/>
      <c r="M12" s="15">
        <v>8</v>
      </c>
      <c r="N12" s="13">
        <v>20</v>
      </c>
      <c r="O12" s="9"/>
      <c r="P12" s="9"/>
      <c r="Q12" s="9">
        <v>60</v>
      </c>
      <c r="R12" s="9">
        <v>25</v>
      </c>
      <c r="S12" s="9"/>
      <c r="T12" s="9"/>
      <c r="U12" s="15">
        <v>34</v>
      </c>
      <c r="V12" s="9"/>
      <c r="W12" s="9"/>
      <c r="X12" s="9">
        <v>60</v>
      </c>
      <c r="Y12" s="9"/>
      <c r="Z12" s="9"/>
      <c r="AA12" s="15"/>
      <c r="AB12" s="9"/>
      <c r="AC12" s="9"/>
      <c r="AD12" s="9">
        <v>60</v>
      </c>
      <c r="AE12" s="9"/>
      <c r="AF12" s="9"/>
      <c r="AG12" s="9"/>
      <c r="AH12" s="9">
        <v>4</v>
      </c>
      <c r="AI12" s="15">
        <v>14</v>
      </c>
      <c r="AJ12" s="10">
        <f t="shared" si="0"/>
        <v>289</v>
      </c>
      <c r="AK12" s="10">
        <f t="shared" si="1"/>
        <v>56</v>
      </c>
      <c r="AL12" s="22">
        <f t="shared" si="2"/>
        <v>345</v>
      </c>
      <c r="AM12" s="30">
        <v>10</v>
      </c>
    </row>
    <row r="13" spans="1:39" ht="34.5" customHeight="1">
      <c r="A13" s="21">
        <v>12</v>
      </c>
      <c r="B13" s="16" t="s">
        <v>21</v>
      </c>
      <c r="C13" s="11" t="s">
        <v>107</v>
      </c>
      <c r="D13" s="50" t="s">
        <v>14</v>
      </c>
      <c r="E13" s="9">
        <v>9</v>
      </c>
      <c r="F13" s="9"/>
      <c r="G13" s="9">
        <v>60</v>
      </c>
      <c r="H13" s="9"/>
      <c r="I13" s="9"/>
      <c r="J13" s="9"/>
      <c r="K13" s="9">
        <v>60</v>
      </c>
      <c r="L13" s="9"/>
      <c r="M13" s="15">
        <v>8</v>
      </c>
      <c r="N13" s="13">
        <v>40</v>
      </c>
      <c r="O13" s="9"/>
      <c r="P13" s="9">
        <v>10</v>
      </c>
      <c r="Q13" s="9">
        <v>60</v>
      </c>
      <c r="R13" s="9">
        <v>5</v>
      </c>
      <c r="S13" s="9"/>
      <c r="T13" s="9"/>
      <c r="U13" s="15">
        <v>22</v>
      </c>
      <c r="V13" s="9"/>
      <c r="W13" s="9"/>
      <c r="X13" s="9"/>
      <c r="Y13" s="9"/>
      <c r="Z13" s="9"/>
      <c r="AA13" s="15">
        <v>12</v>
      </c>
      <c r="AB13" s="9"/>
      <c r="AC13" s="9"/>
      <c r="AD13" s="9"/>
      <c r="AE13" s="9"/>
      <c r="AF13" s="9"/>
      <c r="AG13" s="9"/>
      <c r="AH13" s="9">
        <v>60</v>
      </c>
      <c r="AI13" s="15">
        <v>12</v>
      </c>
      <c r="AJ13" s="10">
        <f t="shared" si="0"/>
        <v>304</v>
      </c>
      <c r="AK13" s="10">
        <f t="shared" si="1"/>
        <v>54</v>
      </c>
      <c r="AL13" s="22">
        <f t="shared" si="2"/>
        <v>358</v>
      </c>
      <c r="AM13" s="30">
        <v>11</v>
      </c>
    </row>
    <row r="14" spans="1:39" ht="34.5" customHeight="1">
      <c r="A14" s="21">
        <v>13</v>
      </c>
      <c r="B14" s="16" t="s">
        <v>108</v>
      </c>
      <c r="C14" s="11" t="s">
        <v>109</v>
      </c>
      <c r="D14" s="50" t="s">
        <v>14</v>
      </c>
      <c r="E14" s="9">
        <v>5</v>
      </c>
      <c r="F14" s="9"/>
      <c r="G14" s="9">
        <v>60</v>
      </c>
      <c r="H14" s="9">
        <v>60</v>
      </c>
      <c r="I14" s="9"/>
      <c r="J14" s="9">
        <v>40</v>
      </c>
      <c r="K14" s="9"/>
      <c r="L14" s="9"/>
      <c r="M14" s="15"/>
      <c r="N14" s="13">
        <v>60</v>
      </c>
      <c r="O14" s="9"/>
      <c r="P14" s="9">
        <v>10</v>
      </c>
      <c r="Q14" s="9"/>
      <c r="R14" s="9">
        <v>5</v>
      </c>
      <c r="S14" s="9"/>
      <c r="T14" s="9"/>
      <c r="U14" s="15">
        <v>20</v>
      </c>
      <c r="V14" s="9"/>
      <c r="W14" s="9"/>
      <c r="X14" s="9">
        <v>60</v>
      </c>
      <c r="Y14" s="9"/>
      <c r="Z14" s="9"/>
      <c r="AA14" s="15"/>
      <c r="AB14" s="9"/>
      <c r="AC14" s="9"/>
      <c r="AD14" s="9"/>
      <c r="AE14" s="9"/>
      <c r="AF14" s="9"/>
      <c r="AG14" s="9"/>
      <c r="AH14" s="9">
        <v>60</v>
      </c>
      <c r="AI14" s="15"/>
      <c r="AJ14" s="10">
        <f t="shared" si="0"/>
        <v>360</v>
      </c>
      <c r="AK14" s="10">
        <f t="shared" si="1"/>
        <v>20</v>
      </c>
      <c r="AL14" s="22">
        <f t="shared" si="2"/>
        <v>380</v>
      </c>
      <c r="AM14" s="30">
        <v>12</v>
      </c>
    </row>
    <row r="15" spans="1:39" ht="34.5" customHeight="1">
      <c r="A15" s="21">
        <v>14</v>
      </c>
      <c r="B15" s="16" t="s">
        <v>19</v>
      </c>
      <c r="C15" s="11" t="s">
        <v>38</v>
      </c>
      <c r="D15" s="50" t="s">
        <v>14</v>
      </c>
      <c r="E15" s="9">
        <v>8</v>
      </c>
      <c r="F15" s="9"/>
      <c r="G15" s="9"/>
      <c r="H15" s="9"/>
      <c r="I15" s="9"/>
      <c r="J15" s="9">
        <v>10</v>
      </c>
      <c r="K15" s="9"/>
      <c r="L15" s="9"/>
      <c r="M15" s="15">
        <v>18</v>
      </c>
      <c r="N15" s="13">
        <v>40</v>
      </c>
      <c r="O15" s="9"/>
      <c r="P15" s="9">
        <v>10</v>
      </c>
      <c r="Q15" s="9">
        <v>60</v>
      </c>
      <c r="R15" s="9"/>
      <c r="S15" s="9"/>
      <c r="T15" s="9"/>
      <c r="U15" s="15">
        <v>102</v>
      </c>
      <c r="V15" s="9"/>
      <c r="W15" s="9">
        <v>60</v>
      </c>
      <c r="X15" s="9">
        <v>60</v>
      </c>
      <c r="Y15" s="9"/>
      <c r="Z15" s="9"/>
      <c r="AA15" s="15"/>
      <c r="AB15" s="9">
        <v>60</v>
      </c>
      <c r="AC15" s="9"/>
      <c r="AD15" s="9"/>
      <c r="AE15" s="9"/>
      <c r="AF15" s="9"/>
      <c r="AG15" s="9"/>
      <c r="AH15" s="9">
        <v>60</v>
      </c>
      <c r="AI15" s="15">
        <v>22</v>
      </c>
      <c r="AJ15" s="10">
        <f t="shared" si="0"/>
        <v>368</v>
      </c>
      <c r="AK15" s="10">
        <f t="shared" si="1"/>
        <v>142</v>
      </c>
      <c r="AL15" s="22">
        <f t="shared" si="2"/>
        <v>510</v>
      </c>
      <c r="AM15" s="30">
        <v>13</v>
      </c>
    </row>
    <row r="16" spans="1:39" ht="34.5" customHeight="1">
      <c r="A16" s="21">
        <v>15</v>
      </c>
      <c r="B16" s="16" t="s">
        <v>35</v>
      </c>
      <c r="C16" s="11" t="s">
        <v>110</v>
      </c>
      <c r="D16" s="50" t="s">
        <v>1</v>
      </c>
      <c r="E16" s="9"/>
      <c r="F16" s="9"/>
      <c r="G16" s="9">
        <v>60</v>
      </c>
      <c r="H16" s="9"/>
      <c r="I16" s="9"/>
      <c r="J16" s="9">
        <v>20</v>
      </c>
      <c r="K16" s="9"/>
      <c r="L16" s="9"/>
      <c r="M16" s="15">
        <v>34</v>
      </c>
      <c r="N16" s="13">
        <v>60</v>
      </c>
      <c r="O16" s="9"/>
      <c r="P16" s="9">
        <v>10</v>
      </c>
      <c r="Q16" s="9"/>
      <c r="R16" s="9">
        <v>60</v>
      </c>
      <c r="S16" s="9"/>
      <c r="T16" s="9"/>
      <c r="U16" s="15">
        <v>70</v>
      </c>
      <c r="V16" s="9"/>
      <c r="W16" s="9">
        <v>60</v>
      </c>
      <c r="X16" s="9"/>
      <c r="Y16" s="9"/>
      <c r="Z16" s="9"/>
      <c r="AA16" s="15">
        <v>2</v>
      </c>
      <c r="AB16" s="9"/>
      <c r="AC16" s="9"/>
      <c r="AD16" s="9">
        <v>60</v>
      </c>
      <c r="AE16" s="9"/>
      <c r="AF16" s="9"/>
      <c r="AG16" s="9"/>
      <c r="AH16" s="9">
        <v>60</v>
      </c>
      <c r="AI16" s="15">
        <v>46</v>
      </c>
      <c r="AJ16" s="10">
        <f t="shared" si="0"/>
        <v>390</v>
      </c>
      <c r="AK16" s="10">
        <f t="shared" si="1"/>
        <v>152</v>
      </c>
      <c r="AL16" s="22">
        <f t="shared" si="2"/>
        <v>542</v>
      </c>
      <c r="AM16" s="30"/>
    </row>
    <row r="17" spans="1:39" ht="34.5" customHeight="1">
      <c r="A17" s="21">
        <v>16</v>
      </c>
      <c r="B17" s="16" t="s">
        <v>40</v>
      </c>
      <c r="C17" s="11" t="s">
        <v>41</v>
      </c>
      <c r="D17" s="50" t="s">
        <v>14</v>
      </c>
      <c r="E17" s="9"/>
      <c r="F17" s="9">
        <v>60</v>
      </c>
      <c r="G17" s="9"/>
      <c r="H17" s="9"/>
      <c r="I17" s="9"/>
      <c r="J17" s="9">
        <v>5</v>
      </c>
      <c r="K17" s="9">
        <v>60</v>
      </c>
      <c r="L17" s="9"/>
      <c r="M17" s="15">
        <v>6</v>
      </c>
      <c r="N17" s="13">
        <v>40</v>
      </c>
      <c r="O17" s="9"/>
      <c r="P17" s="9">
        <v>10</v>
      </c>
      <c r="Q17" s="9">
        <v>60</v>
      </c>
      <c r="R17" s="9"/>
      <c r="S17" s="9"/>
      <c r="T17" s="9"/>
      <c r="U17" s="15">
        <v>50</v>
      </c>
      <c r="V17" s="9"/>
      <c r="W17" s="9">
        <v>60</v>
      </c>
      <c r="X17" s="9">
        <v>60</v>
      </c>
      <c r="Y17" s="9"/>
      <c r="Z17" s="9"/>
      <c r="AA17" s="15">
        <v>20</v>
      </c>
      <c r="AB17" s="9"/>
      <c r="AC17" s="9"/>
      <c r="AD17" s="9"/>
      <c r="AE17" s="9">
        <v>30</v>
      </c>
      <c r="AF17" s="9"/>
      <c r="AG17" s="9"/>
      <c r="AH17" s="9">
        <v>60</v>
      </c>
      <c r="AI17" s="15">
        <v>26</v>
      </c>
      <c r="AJ17" s="10">
        <f t="shared" ref="AJ17" si="3">SUM(E17:L17,N17:T17,V17:Z17,AB17:AH17)</f>
        <v>445</v>
      </c>
      <c r="AK17" s="10">
        <f t="shared" ref="AK17" si="4">SUM(M17,U17,AA17,AI17)</f>
        <v>102</v>
      </c>
      <c r="AL17" s="22">
        <f t="shared" si="2"/>
        <v>547</v>
      </c>
      <c r="AM17" s="30">
        <v>14</v>
      </c>
    </row>
    <row r="18" spans="1:39" ht="34.5" customHeight="1" thickBot="1">
      <c r="A18" s="21">
        <v>17</v>
      </c>
      <c r="B18" s="17" t="s">
        <v>39</v>
      </c>
      <c r="C18" s="39" t="s">
        <v>111</v>
      </c>
      <c r="D18" s="51" t="s">
        <v>1</v>
      </c>
      <c r="E18" s="18">
        <v>27</v>
      </c>
      <c r="F18" s="18"/>
      <c r="G18" s="18"/>
      <c r="H18" s="18"/>
      <c r="I18" s="18"/>
      <c r="J18" s="18"/>
      <c r="K18" s="18">
        <v>60</v>
      </c>
      <c r="L18" s="18"/>
      <c r="M18" s="20">
        <v>58</v>
      </c>
      <c r="N18" s="19">
        <v>60</v>
      </c>
      <c r="O18" s="18"/>
      <c r="P18" s="18">
        <v>10</v>
      </c>
      <c r="Q18" s="18">
        <v>60</v>
      </c>
      <c r="R18" s="18">
        <v>5</v>
      </c>
      <c r="S18" s="18"/>
      <c r="T18" s="18"/>
      <c r="U18" s="20">
        <v>44</v>
      </c>
      <c r="V18" s="18"/>
      <c r="W18" s="18">
        <v>60</v>
      </c>
      <c r="X18" s="18">
        <v>60</v>
      </c>
      <c r="Y18" s="18"/>
      <c r="Z18" s="18"/>
      <c r="AA18" s="20">
        <v>10</v>
      </c>
      <c r="AB18" s="18"/>
      <c r="AC18" s="18"/>
      <c r="AD18" s="18"/>
      <c r="AE18" s="18">
        <v>30</v>
      </c>
      <c r="AF18" s="18"/>
      <c r="AG18" s="18">
        <v>60</v>
      </c>
      <c r="AH18" s="18">
        <v>60</v>
      </c>
      <c r="AI18" s="20">
        <v>34</v>
      </c>
      <c r="AJ18" s="10">
        <f t="shared" si="0"/>
        <v>492</v>
      </c>
      <c r="AK18" s="10">
        <f t="shared" si="1"/>
        <v>146</v>
      </c>
      <c r="AL18" s="22">
        <f t="shared" si="2"/>
        <v>638</v>
      </c>
      <c r="AM18" s="40"/>
    </row>
    <row r="19" spans="1:39" ht="15" thickTop="1"/>
  </sheetData>
  <phoneticPr fontId="0" type="noConversion"/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scale="98" orientation="landscape" horizontalDpi="1200" verticalDpi="1200" r:id="rId1"/>
  <headerFooter alignWithMargins="0">
    <oddFooter>&amp;CXX. Bakancsos Atomkupa
Eredményértesítő&amp;R2017.03.25.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15"/>
  <sheetViews>
    <sheetView view="pageBreakPreview" topLeftCell="A7" zoomScale="110" zoomScaleNormal="100" zoomScaleSheetLayoutView="110" workbookViewId="0">
      <selection activeCell="AH2" sqref="AH2"/>
    </sheetView>
  </sheetViews>
  <sheetFormatPr defaultColWidth="11.140625" defaultRowHeight="98.25" customHeight="1"/>
  <cols>
    <col min="1" max="1" width="4.42578125" style="4" customWidth="1"/>
    <col min="2" max="2" width="11.42578125" style="5" customWidth="1"/>
    <col min="3" max="3" width="12.28515625" style="6" customWidth="1"/>
    <col min="4" max="4" width="4.5703125" style="48" customWidth="1"/>
    <col min="5" max="6" width="3.28515625" style="7" customWidth="1"/>
    <col min="7" max="10" width="3.28515625" style="4" customWidth="1"/>
    <col min="11" max="12" width="3.28515625" style="7" customWidth="1"/>
    <col min="13" max="20" width="3.28515625" style="14" customWidth="1"/>
    <col min="21" max="28" width="3.28515625" style="7" customWidth="1"/>
    <col min="29" max="29" width="6.42578125" style="7" customWidth="1"/>
    <col min="30" max="30" width="4.7109375" style="8" customWidth="1"/>
    <col min="31" max="31" width="4.5703125" style="12" bestFit="1" customWidth="1"/>
    <col min="32" max="32" width="3.85546875" style="2" customWidth="1"/>
    <col min="33" max="16384" width="11.140625" style="2"/>
  </cols>
  <sheetData>
    <row r="1" spans="1:32" s="3" customFormat="1" ht="135" customHeight="1" thickTop="1" thickBot="1">
      <c r="A1" s="32"/>
      <c r="B1" s="33" t="s">
        <v>34</v>
      </c>
      <c r="C1" s="33" t="s">
        <v>43</v>
      </c>
      <c r="D1" s="49" t="s">
        <v>44</v>
      </c>
      <c r="E1" s="34" t="s">
        <v>73</v>
      </c>
      <c r="F1" s="34" t="s">
        <v>74</v>
      </c>
      <c r="G1" s="34" t="s">
        <v>76</v>
      </c>
      <c r="H1" s="34" t="s">
        <v>77</v>
      </c>
      <c r="I1" s="34" t="s">
        <v>78</v>
      </c>
      <c r="J1" s="34" t="s">
        <v>79</v>
      </c>
      <c r="K1" s="34" t="s">
        <v>80</v>
      </c>
      <c r="L1" s="35" t="s">
        <v>3</v>
      </c>
      <c r="M1" s="34" t="s">
        <v>81</v>
      </c>
      <c r="N1" s="34" t="s">
        <v>82</v>
      </c>
      <c r="O1" s="34" t="s">
        <v>83</v>
      </c>
      <c r="P1" s="34" t="s">
        <v>55</v>
      </c>
      <c r="Q1" s="34" t="s">
        <v>84</v>
      </c>
      <c r="R1" s="34" t="s">
        <v>85</v>
      </c>
      <c r="S1" s="34" t="s">
        <v>86</v>
      </c>
      <c r="T1" s="35" t="s">
        <v>3</v>
      </c>
      <c r="U1" s="34" t="s">
        <v>87</v>
      </c>
      <c r="V1" s="34" t="s">
        <v>88</v>
      </c>
      <c r="W1" s="34" t="s">
        <v>89</v>
      </c>
      <c r="X1" s="34" t="s">
        <v>90</v>
      </c>
      <c r="Y1" s="34" t="s">
        <v>91</v>
      </c>
      <c r="Z1" s="34" t="s">
        <v>92</v>
      </c>
      <c r="AA1" s="34" t="s">
        <v>93</v>
      </c>
      <c r="AB1" s="35" t="s">
        <v>4</v>
      </c>
      <c r="AC1" s="36" t="s">
        <v>6</v>
      </c>
      <c r="AD1" s="36" t="s">
        <v>7</v>
      </c>
      <c r="AE1" s="37" t="s">
        <v>2</v>
      </c>
      <c r="AF1" s="38" t="s">
        <v>5</v>
      </c>
    </row>
    <row r="2" spans="1:32" s="1" customFormat="1" ht="34.5" customHeight="1" thickTop="1">
      <c r="A2" s="21">
        <v>1</v>
      </c>
      <c r="B2" s="25" t="s">
        <v>9</v>
      </c>
      <c r="C2" s="26" t="s">
        <v>113</v>
      </c>
      <c r="D2" s="53" t="s">
        <v>20</v>
      </c>
      <c r="E2" s="9">
        <v>18</v>
      </c>
      <c r="F2" s="9"/>
      <c r="G2" s="9"/>
      <c r="H2" s="9"/>
      <c r="I2" s="9"/>
      <c r="J2" s="9"/>
      <c r="K2" s="9"/>
      <c r="L2" s="15">
        <v>4</v>
      </c>
      <c r="M2" s="9"/>
      <c r="N2" s="9"/>
      <c r="O2" s="9"/>
      <c r="P2" s="9">
        <v>10</v>
      </c>
      <c r="Q2" s="9"/>
      <c r="R2" s="9">
        <v>20</v>
      </c>
      <c r="S2" s="9"/>
      <c r="T2" s="15">
        <v>16</v>
      </c>
      <c r="U2" s="9"/>
      <c r="V2" s="9"/>
      <c r="W2" s="9"/>
      <c r="X2" s="9"/>
      <c r="Y2" s="9"/>
      <c r="Z2" s="9"/>
      <c r="AA2" s="9"/>
      <c r="AB2" s="15">
        <v>24</v>
      </c>
      <c r="AC2" s="10">
        <f>SUM(E2:F2,G2:K2,M2:S2,U2:AA2)</f>
        <v>48</v>
      </c>
      <c r="AD2" s="10">
        <f t="shared" ref="AD2:AD14" si="0">SUM(L2,T2,AB2)</f>
        <v>44</v>
      </c>
      <c r="AE2" s="22">
        <f>SUM(AC2:AD2)</f>
        <v>92</v>
      </c>
      <c r="AF2" s="28" t="s">
        <v>25</v>
      </c>
    </row>
    <row r="3" spans="1:32" s="1" customFormat="1" ht="34.5" customHeight="1">
      <c r="A3" s="21">
        <v>2</v>
      </c>
      <c r="B3" s="25" t="s">
        <v>12</v>
      </c>
      <c r="C3" s="26" t="s">
        <v>114</v>
      </c>
      <c r="D3" s="53" t="s">
        <v>8</v>
      </c>
      <c r="E3" s="9"/>
      <c r="F3" s="9"/>
      <c r="G3" s="9"/>
      <c r="H3" s="9"/>
      <c r="I3" s="9"/>
      <c r="J3" s="9"/>
      <c r="K3" s="9"/>
      <c r="L3" s="15">
        <v>10</v>
      </c>
      <c r="M3" s="9"/>
      <c r="N3" s="9">
        <v>10</v>
      </c>
      <c r="O3" s="9"/>
      <c r="P3" s="9">
        <v>10</v>
      </c>
      <c r="Q3" s="9"/>
      <c r="R3" s="9">
        <v>20</v>
      </c>
      <c r="S3" s="9"/>
      <c r="T3" s="15">
        <v>14</v>
      </c>
      <c r="U3" s="9"/>
      <c r="V3" s="9"/>
      <c r="W3" s="9"/>
      <c r="X3" s="9"/>
      <c r="Y3" s="9"/>
      <c r="Z3" s="9"/>
      <c r="AA3" s="9">
        <v>25</v>
      </c>
      <c r="AB3" s="15">
        <v>30</v>
      </c>
      <c r="AC3" s="10">
        <f t="shared" ref="AC3:AC14" si="1">SUM(E3:F3,G3:K3,M3:S3,U3:AA3)</f>
        <v>65</v>
      </c>
      <c r="AD3" s="10">
        <f t="shared" si="0"/>
        <v>54</v>
      </c>
      <c r="AE3" s="22">
        <f t="shared" ref="AE3:AE11" si="2">SUM(AC3:AD3)</f>
        <v>119</v>
      </c>
      <c r="AF3" s="28" t="s">
        <v>26</v>
      </c>
    </row>
    <row r="4" spans="1:32" s="1" customFormat="1" ht="34.5" customHeight="1">
      <c r="A4" s="21">
        <v>3</v>
      </c>
      <c r="B4" s="25" t="s">
        <v>11</v>
      </c>
      <c r="C4" s="26" t="s">
        <v>115</v>
      </c>
      <c r="D4" s="53" t="s">
        <v>20</v>
      </c>
      <c r="E4" s="9">
        <v>9</v>
      </c>
      <c r="F4" s="9"/>
      <c r="G4" s="9"/>
      <c r="H4" s="9">
        <v>30</v>
      </c>
      <c r="I4" s="9"/>
      <c r="J4" s="9"/>
      <c r="K4" s="9"/>
      <c r="L4" s="15">
        <v>18</v>
      </c>
      <c r="M4" s="9"/>
      <c r="N4" s="9">
        <v>5</v>
      </c>
      <c r="O4" s="9"/>
      <c r="P4" s="9">
        <v>10</v>
      </c>
      <c r="Q4" s="9"/>
      <c r="R4" s="9">
        <v>80</v>
      </c>
      <c r="S4" s="9"/>
      <c r="T4" s="15"/>
      <c r="U4" s="9"/>
      <c r="V4" s="9"/>
      <c r="W4" s="9"/>
      <c r="X4" s="9"/>
      <c r="Y4" s="9"/>
      <c r="Z4" s="9"/>
      <c r="AA4" s="9"/>
      <c r="AB4" s="15">
        <v>20</v>
      </c>
      <c r="AC4" s="10">
        <f t="shared" si="1"/>
        <v>134</v>
      </c>
      <c r="AD4" s="10">
        <f t="shared" si="0"/>
        <v>38</v>
      </c>
      <c r="AE4" s="22">
        <f t="shared" si="2"/>
        <v>172</v>
      </c>
      <c r="AF4" s="28" t="s">
        <v>27</v>
      </c>
    </row>
    <row r="5" spans="1:32" s="1" customFormat="1" ht="34.5" customHeight="1">
      <c r="A5" s="21">
        <v>4</v>
      </c>
      <c r="B5" s="25" t="s">
        <v>116</v>
      </c>
      <c r="C5" s="26" t="s">
        <v>117</v>
      </c>
      <c r="D5" s="53" t="s">
        <v>20</v>
      </c>
      <c r="E5" s="9">
        <v>12</v>
      </c>
      <c r="F5" s="9"/>
      <c r="G5" s="9"/>
      <c r="H5" s="9">
        <v>30</v>
      </c>
      <c r="I5" s="9"/>
      <c r="J5" s="9"/>
      <c r="K5" s="9"/>
      <c r="L5" s="15">
        <v>40</v>
      </c>
      <c r="M5" s="9"/>
      <c r="N5" s="9">
        <v>5</v>
      </c>
      <c r="O5" s="9"/>
      <c r="P5" s="9">
        <v>10</v>
      </c>
      <c r="Q5" s="9"/>
      <c r="R5" s="9">
        <v>40</v>
      </c>
      <c r="S5" s="9"/>
      <c r="T5" s="15">
        <v>20</v>
      </c>
      <c r="U5" s="9"/>
      <c r="V5" s="9"/>
      <c r="W5" s="9"/>
      <c r="X5" s="9"/>
      <c r="Y5" s="9"/>
      <c r="Z5" s="9"/>
      <c r="AA5" s="9">
        <v>9</v>
      </c>
      <c r="AB5" s="15">
        <v>18</v>
      </c>
      <c r="AC5" s="10">
        <f t="shared" si="1"/>
        <v>106</v>
      </c>
      <c r="AD5" s="10">
        <f t="shared" si="0"/>
        <v>78</v>
      </c>
      <c r="AE5" s="22">
        <f t="shared" ref="AE5" si="3">SUM(AC5:AD5)</f>
        <v>184</v>
      </c>
      <c r="AF5" s="28" t="s">
        <v>28</v>
      </c>
    </row>
    <row r="6" spans="1:32" s="1" customFormat="1" ht="34.5" customHeight="1">
      <c r="A6" s="21">
        <v>5</v>
      </c>
      <c r="B6" s="25" t="s">
        <v>118</v>
      </c>
      <c r="C6" s="26" t="s">
        <v>119</v>
      </c>
      <c r="D6" s="53" t="s">
        <v>20</v>
      </c>
      <c r="E6" s="9">
        <v>8</v>
      </c>
      <c r="F6" s="9"/>
      <c r="G6" s="9"/>
      <c r="H6" s="9"/>
      <c r="I6" s="9">
        <v>60</v>
      </c>
      <c r="J6" s="9"/>
      <c r="K6" s="9"/>
      <c r="L6" s="15">
        <v>10</v>
      </c>
      <c r="M6" s="9"/>
      <c r="N6" s="9"/>
      <c r="O6" s="9">
        <v>60</v>
      </c>
      <c r="P6" s="9">
        <v>10</v>
      </c>
      <c r="Q6" s="9"/>
      <c r="R6" s="9">
        <v>40</v>
      </c>
      <c r="S6" s="9"/>
      <c r="T6" s="15">
        <v>26</v>
      </c>
      <c r="U6" s="9"/>
      <c r="V6" s="9"/>
      <c r="W6" s="9"/>
      <c r="X6" s="9"/>
      <c r="Y6" s="9"/>
      <c r="Z6" s="9"/>
      <c r="AA6" s="9">
        <v>17</v>
      </c>
      <c r="AB6" s="15"/>
      <c r="AC6" s="10">
        <f t="shared" si="1"/>
        <v>195</v>
      </c>
      <c r="AD6" s="10">
        <f t="shared" si="0"/>
        <v>36</v>
      </c>
      <c r="AE6" s="22">
        <f t="shared" ref="AE6" si="4">SUM(AC6:AD6)</f>
        <v>231</v>
      </c>
      <c r="AF6" s="28" t="s">
        <v>29</v>
      </c>
    </row>
    <row r="7" spans="1:32" s="1" customFormat="1" ht="34.5" customHeight="1">
      <c r="A7" s="21">
        <v>6</v>
      </c>
      <c r="B7" s="25" t="s">
        <v>120</v>
      </c>
      <c r="C7" s="26" t="s">
        <v>121</v>
      </c>
      <c r="D7" s="53" t="s">
        <v>20</v>
      </c>
      <c r="E7" s="9">
        <v>16</v>
      </c>
      <c r="F7" s="9"/>
      <c r="G7" s="9"/>
      <c r="H7" s="9">
        <v>30</v>
      </c>
      <c r="I7" s="9"/>
      <c r="J7" s="9"/>
      <c r="K7" s="9"/>
      <c r="L7" s="15"/>
      <c r="M7" s="9"/>
      <c r="N7" s="9">
        <v>100</v>
      </c>
      <c r="O7" s="9"/>
      <c r="P7" s="9">
        <v>10</v>
      </c>
      <c r="Q7" s="9"/>
      <c r="R7" s="9"/>
      <c r="S7" s="9"/>
      <c r="T7" s="15">
        <v>34</v>
      </c>
      <c r="U7" s="9"/>
      <c r="V7" s="9"/>
      <c r="W7" s="9"/>
      <c r="X7" s="9">
        <v>60</v>
      </c>
      <c r="Y7" s="9"/>
      <c r="Z7" s="9"/>
      <c r="AA7" s="9">
        <v>20</v>
      </c>
      <c r="AB7" s="15">
        <v>4</v>
      </c>
      <c r="AC7" s="10">
        <f t="shared" si="1"/>
        <v>236</v>
      </c>
      <c r="AD7" s="10">
        <f t="shared" si="0"/>
        <v>38</v>
      </c>
      <c r="AE7" s="22">
        <f t="shared" si="2"/>
        <v>274</v>
      </c>
      <c r="AF7" s="28" t="s">
        <v>30</v>
      </c>
    </row>
    <row r="8" spans="1:32" s="1" customFormat="1" ht="34.5" customHeight="1">
      <c r="A8" s="21">
        <v>7</v>
      </c>
      <c r="B8" s="16" t="s">
        <v>122</v>
      </c>
      <c r="C8" s="26" t="s">
        <v>123</v>
      </c>
      <c r="D8" s="53" t="s">
        <v>124</v>
      </c>
      <c r="E8" s="9">
        <v>38</v>
      </c>
      <c r="F8" s="9"/>
      <c r="G8" s="9"/>
      <c r="H8" s="9"/>
      <c r="I8" s="9">
        <v>60</v>
      </c>
      <c r="J8" s="9"/>
      <c r="K8" s="9"/>
      <c r="L8" s="15">
        <v>70</v>
      </c>
      <c r="M8" s="13"/>
      <c r="N8" s="13"/>
      <c r="O8" s="13"/>
      <c r="P8" s="13">
        <v>10</v>
      </c>
      <c r="Q8" s="13"/>
      <c r="R8" s="13">
        <v>20</v>
      </c>
      <c r="S8" s="13"/>
      <c r="T8" s="15">
        <v>12</v>
      </c>
      <c r="U8" s="9"/>
      <c r="V8" s="9"/>
      <c r="W8" s="9"/>
      <c r="X8" s="9"/>
      <c r="Y8" s="9"/>
      <c r="Z8" s="9"/>
      <c r="AA8" s="9">
        <v>25</v>
      </c>
      <c r="AB8" s="15">
        <v>40</v>
      </c>
      <c r="AC8" s="10">
        <f t="shared" si="1"/>
        <v>153</v>
      </c>
      <c r="AD8" s="10">
        <f t="shared" si="0"/>
        <v>122</v>
      </c>
      <c r="AE8" s="22">
        <f t="shared" si="2"/>
        <v>275</v>
      </c>
      <c r="AF8" s="28" t="s">
        <v>31</v>
      </c>
    </row>
    <row r="9" spans="1:32" s="1" customFormat="1" ht="34.5" customHeight="1">
      <c r="A9" s="21">
        <v>8</v>
      </c>
      <c r="B9" s="16" t="s">
        <v>125</v>
      </c>
      <c r="C9" s="26" t="s">
        <v>126</v>
      </c>
      <c r="D9" s="53" t="s">
        <v>20</v>
      </c>
      <c r="E9" s="9">
        <v>10</v>
      </c>
      <c r="F9" s="9"/>
      <c r="G9" s="9"/>
      <c r="H9" s="9"/>
      <c r="I9" s="9">
        <v>60</v>
      </c>
      <c r="J9" s="9">
        <v>60</v>
      </c>
      <c r="K9" s="9"/>
      <c r="L9" s="15">
        <v>14</v>
      </c>
      <c r="M9" s="13"/>
      <c r="N9" s="13"/>
      <c r="O9" s="13">
        <v>60</v>
      </c>
      <c r="P9" s="13">
        <v>10</v>
      </c>
      <c r="Q9" s="13"/>
      <c r="R9" s="13">
        <v>60</v>
      </c>
      <c r="S9" s="13"/>
      <c r="T9" s="15"/>
      <c r="U9" s="9"/>
      <c r="V9" s="9"/>
      <c r="W9" s="9"/>
      <c r="X9" s="9"/>
      <c r="Y9" s="9"/>
      <c r="Z9" s="9"/>
      <c r="AA9" s="9">
        <v>2</v>
      </c>
      <c r="AB9" s="15">
        <v>16</v>
      </c>
      <c r="AC9" s="10">
        <f t="shared" si="1"/>
        <v>262</v>
      </c>
      <c r="AD9" s="10">
        <f t="shared" si="0"/>
        <v>30</v>
      </c>
      <c r="AE9" s="22">
        <f t="shared" ref="AE9" si="5">SUM(AC9:AD9)</f>
        <v>292</v>
      </c>
      <c r="AF9" s="28" t="s">
        <v>32</v>
      </c>
    </row>
    <row r="10" spans="1:32" s="1" customFormat="1" ht="34.5" customHeight="1">
      <c r="A10" s="21">
        <v>9</v>
      </c>
      <c r="B10" s="16" t="s">
        <v>22</v>
      </c>
      <c r="C10" s="26" t="s">
        <v>127</v>
      </c>
      <c r="D10" s="53" t="s">
        <v>8</v>
      </c>
      <c r="E10" s="9">
        <v>60</v>
      </c>
      <c r="F10" s="9"/>
      <c r="G10" s="9"/>
      <c r="H10" s="9">
        <v>30</v>
      </c>
      <c r="I10" s="9"/>
      <c r="J10" s="9"/>
      <c r="K10" s="9"/>
      <c r="L10" s="15">
        <v>8</v>
      </c>
      <c r="M10" s="13"/>
      <c r="N10" s="13">
        <v>5</v>
      </c>
      <c r="O10" s="13">
        <v>60</v>
      </c>
      <c r="P10" s="13">
        <v>10</v>
      </c>
      <c r="Q10" s="13"/>
      <c r="R10" s="13">
        <v>80</v>
      </c>
      <c r="S10" s="13"/>
      <c r="T10" s="15">
        <v>12</v>
      </c>
      <c r="U10" s="9">
        <v>60</v>
      </c>
      <c r="V10" s="9">
        <v>5</v>
      </c>
      <c r="W10" s="9"/>
      <c r="X10" s="9"/>
      <c r="Y10" s="9"/>
      <c r="Z10" s="9"/>
      <c r="AA10" s="9">
        <v>5</v>
      </c>
      <c r="AB10" s="15">
        <v>26</v>
      </c>
      <c r="AC10" s="10">
        <f t="shared" si="1"/>
        <v>315</v>
      </c>
      <c r="AD10" s="10">
        <f t="shared" si="0"/>
        <v>46</v>
      </c>
      <c r="AE10" s="22">
        <f t="shared" si="2"/>
        <v>361</v>
      </c>
      <c r="AF10" s="28" t="s">
        <v>33</v>
      </c>
    </row>
    <row r="11" spans="1:32" s="1" customFormat="1" ht="34.5" customHeight="1">
      <c r="A11" s="21">
        <v>10</v>
      </c>
      <c r="B11" s="41" t="s">
        <v>128</v>
      </c>
      <c r="C11" s="42" t="s">
        <v>129</v>
      </c>
      <c r="D11" s="54" t="s">
        <v>8</v>
      </c>
      <c r="E11" s="43">
        <v>30</v>
      </c>
      <c r="F11" s="43"/>
      <c r="G11" s="43"/>
      <c r="H11" s="43">
        <v>30</v>
      </c>
      <c r="I11" s="43">
        <v>60</v>
      </c>
      <c r="J11" s="43"/>
      <c r="K11" s="43"/>
      <c r="L11" s="44">
        <v>60</v>
      </c>
      <c r="M11" s="45"/>
      <c r="N11" s="45">
        <v>5</v>
      </c>
      <c r="O11" s="45"/>
      <c r="P11" s="45">
        <v>10</v>
      </c>
      <c r="Q11" s="45"/>
      <c r="R11" s="45">
        <v>60</v>
      </c>
      <c r="S11" s="45"/>
      <c r="T11" s="44">
        <v>8</v>
      </c>
      <c r="U11" s="43"/>
      <c r="V11" s="43"/>
      <c r="W11" s="43"/>
      <c r="X11" s="43">
        <v>60</v>
      </c>
      <c r="Y11" s="43"/>
      <c r="Z11" s="43"/>
      <c r="AA11" s="43">
        <v>5</v>
      </c>
      <c r="AB11" s="44">
        <v>36</v>
      </c>
      <c r="AC11" s="46">
        <f t="shared" si="1"/>
        <v>260</v>
      </c>
      <c r="AD11" s="46">
        <f t="shared" si="0"/>
        <v>104</v>
      </c>
      <c r="AE11" s="47">
        <f t="shared" si="2"/>
        <v>364</v>
      </c>
      <c r="AF11" s="56" t="s">
        <v>133</v>
      </c>
    </row>
    <row r="12" spans="1:32" ht="34.5" customHeight="1">
      <c r="A12" s="21">
        <v>11</v>
      </c>
      <c r="B12" s="16" t="s">
        <v>24</v>
      </c>
      <c r="C12" s="26" t="s">
        <v>42</v>
      </c>
      <c r="D12" s="53" t="s">
        <v>20</v>
      </c>
      <c r="E12" s="9">
        <v>60</v>
      </c>
      <c r="F12" s="9">
        <v>60</v>
      </c>
      <c r="G12" s="9"/>
      <c r="H12" s="9">
        <v>30</v>
      </c>
      <c r="I12" s="9">
        <v>60</v>
      </c>
      <c r="J12" s="9"/>
      <c r="K12" s="9"/>
      <c r="L12" s="15">
        <v>62</v>
      </c>
      <c r="M12" s="13"/>
      <c r="N12" s="13">
        <v>10</v>
      </c>
      <c r="O12" s="13">
        <v>60</v>
      </c>
      <c r="P12" s="13">
        <v>10</v>
      </c>
      <c r="Q12" s="13"/>
      <c r="R12" s="13">
        <v>40</v>
      </c>
      <c r="S12" s="13"/>
      <c r="T12" s="15">
        <v>6</v>
      </c>
      <c r="U12" s="9"/>
      <c r="V12" s="9"/>
      <c r="W12" s="9"/>
      <c r="X12" s="9"/>
      <c r="Y12" s="9"/>
      <c r="Z12" s="9"/>
      <c r="AA12" s="9">
        <v>9</v>
      </c>
      <c r="AB12" s="15">
        <v>30</v>
      </c>
      <c r="AC12" s="10">
        <f t="shared" si="1"/>
        <v>339</v>
      </c>
      <c r="AD12" s="10">
        <f t="shared" si="0"/>
        <v>98</v>
      </c>
      <c r="AE12" s="22">
        <f t="shared" ref="AE12:AE13" si="6">SUM(AC12:AD12)</f>
        <v>437</v>
      </c>
      <c r="AF12" s="28"/>
    </row>
    <row r="13" spans="1:32" ht="34.5" customHeight="1">
      <c r="A13" s="21">
        <v>12</v>
      </c>
      <c r="B13" s="16" t="s">
        <v>10</v>
      </c>
      <c r="C13" s="26" t="s">
        <v>130</v>
      </c>
      <c r="D13" s="53" t="s">
        <v>8</v>
      </c>
      <c r="E13" s="9">
        <v>8</v>
      </c>
      <c r="F13" s="9"/>
      <c r="G13" s="9">
        <v>60</v>
      </c>
      <c r="H13" s="9"/>
      <c r="I13" s="9">
        <v>60</v>
      </c>
      <c r="J13" s="9"/>
      <c r="K13" s="9"/>
      <c r="L13" s="15">
        <v>44</v>
      </c>
      <c r="M13" s="13"/>
      <c r="N13" s="13">
        <v>25</v>
      </c>
      <c r="O13" s="13">
        <v>60</v>
      </c>
      <c r="P13" s="13">
        <v>10</v>
      </c>
      <c r="Q13" s="13"/>
      <c r="R13" s="13">
        <v>40</v>
      </c>
      <c r="S13" s="13"/>
      <c r="T13" s="15">
        <v>26</v>
      </c>
      <c r="U13" s="9"/>
      <c r="V13" s="9"/>
      <c r="W13" s="9"/>
      <c r="X13" s="9">
        <v>60</v>
      </c>
      <c r="Y13" s="9"/>
      <c r="Z13" s="9">
        <v>60</v>
      </c>
      <c r="AA13" s="9">
        <v>27</v>
      </c>
      <c r="AB13" s="15">
        <v>44</v>
      </c>
      <c r="AC13" s="10">
        <f t="shared" si="1"/>
        <v>410</v>
      </c>
      <c r="AD13" s="10">
        <f t="shared" si="0"/>
        <v>114</v>
      </c>
      <c r="AE13" s="22">
        <f t="shared" si="6"/>
        <v>524</v>
      </c>
      <c r="AF13" s="28" t="s">
        <v>134</v>
      </c>
    </row>
    <row r="14" spans="1:32" ht="34.5" customHeight="1" thickBot="1">
      <c r="A14" s="21">
        <v>13</v>
      </c>
      <c r="B14" s="17" t="s">
        <v>131</v>
      </c>
      <c r="C14" s="27" t="s">
        <v>132</v>
      </c>
      <c r="D14" s="55" t="s">
        <v>8</v>
      </c>
      <c r="E14" s="18">
        <v>9</v>
      </c>
      <c r="F14" s="18"/>
      <c r="G14" s="18"/>
      <c r="H14" s="18"/>
      <c r="I14" s="18">
        <v>60</v>
      </c>
      <c r="J14" s="18"/>
      <c r="K14" s="18"/>
      <c r="L14" s="20">
        <v>30</v>
      </c>
      <c r="M14" s="19">
        <v>100</v>
      </c>
      <c r="N14" s="19">
        <v>100</v>
      </c>
      <c r="O14" s="19">
        <v>100</v>
      </c>
      <c r="P14" s="19">
        <v>10</v>
      </c>
      <c r="Q14" s="19"/>
      <c r="R14" s="19">
        <v>80</v>
      </c>
      <c r="S14" s="19">
        <v>200</v>
      </c>
      <c r="T14" s="20"/>
      <c r="U14" s="18">
        <v>100</v>
      </c>
      <c r="V14" s="18">
        <v>100</v>
      </c>
      <c r="W14" s="18">
        <v>100</v>
      </c>
      <c r="X14" s="18">
        <v>100</v>
      </c>
      <c r="Y14" s="18">
        <v>100</v>
      </c>
      <c r="Z14" s="18">
        <v>100</v>
      </c>
      <c r="AA14" s="18">
        <v>100</v>
      </c>
      <c r="AB14" s="20"/>
      <c r="AC14" s="23">
        <f t="shared" si="1"/>
        <v>1359</v>
      </c>
      <c r="AD14" s="10">
        <f t="shared" si="0"/>
        <v>30</v>
      </c>
      <c r="AE14" s="24">
        <f t="shared" ref="AE14" si="7">SUM(AC14:AD14)</f>
        <v>1389</v>
      </c>
      <c r="AF14" s="29"/>
    </row>
    <row r="15" spans="1:32" ht="98.25" customHeight="1" thickTop="1"/>
  </sheetData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orientation="landscape" horizontalDpi="1200" verticalDpi="1200" r:id="rId1"/>
  <headerFooter alignWithMargins="0">
    <oddFooter>&amp;CXX. Bakancsos Atomkupa
Eredményértesítő&amp;R2017.03.25.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I33"/>
  <sheetViews>
    <sheetView tabSelected="1" showWhiteSpace="0" view="pageBreakPreview" zoomScaleNormal="100" zoomScaleSheetLayoutView="100" workbookViewId="0">
      <selection activeCell="B14" sqref="B14:C14"/>
    </sheetView>
  </sheetViews>
  <sheetFormatPr defaultRowHeight="12.75"/>
  <cols>
    <col min="1" max="1" width="3.140625" style="101" bestFit="1" customWidth="1"/>
    <col min="2" max="2" width="21" style="101" bestFit="1" customWidth="1"/>
    <col min="3" max="3" width="17.85546875" style="113" customWidth="1"/>
    <col min="4" max="4" width="5.7109375" style="101" bestFit="1" customWidth="1"/>
    <col min="5" max="6" width="3.28515625" style="101" customWidth="1"/>
    <col min="7" max="7" width="3.28515625" style="114" customWidth="1"/>
    <col min="8" max="8" width="8.140625" style="101" bestFit="1" customWidth="1"/>
    <col min="9" max="9" width="3.28515625" style="101" customWidth="1"/>
    <col min="10" max="10" width="3.28515625" style="115" customWidth="1"/>
    <col min="11" max="11" width="3.5703125" style="101" bestFit="1" customWidth="1"/>
    <col min="12" max="13" width="3.28515625" style="115" customWidth="1"/>
    <col min="14" max="14" width="3.28515625" style="101" customWidth="1"/>
    <col min="15" max="15" width="3.28515625" style="115" customWidth="1"/>
    <col min="16" max="16" width="3.28515625" style="101" customWidth="1"/>
    <col min="17" max="17" width="3.5703125" style="101" bestFit="1" customWidth="1"/>
    <col min="18" max="18" width="3.28515625" style="115" customWidth="1"/>
    <col min="19" max="19" width="3.28515625" style="101" bestFit="1" customWidth="1"/>
    <col min="20" max="20" width="3.28515625" style="101" customWidth="1"/>
    <col min="21" max="21" width="3.28515625" style="115" customWidth="1"/>
    <col min="22" max="22" width="3.28515625" style="101" bestFit="1" customWidth="1"/>
    <col min="23" max="23" width="3.28515625" style="115" bestFit="1" customWidth="1"/>
    <col min="24" max="26" width="3.28515625" style="101" bestFit="1" customWidth="1"/>
    <col min="27" max="27" width="5.7109375" style="101" bestFit="1" customWidth="1"/>
    <col min="28" max="28" width="3.28515625" style="115" bestFit="1" customWidth="1"/>
    <col min="29" max="29" width="4" style="115" bestFit="1" customWidth="1"/>
    <col min="30" max="31" width="4" style="101" bestFit="1" customWidth="1"/>
    <col min="32" max="32" width="7.7109375" style="101" customWidth="1"/>
    <col min="33" max="33" width="8" style="101" customWidth="1"/>
    <col min="34" max="256" width="9.140625" style="101"/>
    <col min="257" max="257" width="4.140625" style="101" customWidth="1"/>
    <col min="258" max="258" width="24.140625" style="101" bestFit="1" customWidth="1"/>
    <col min="259" max="259" width="12.7109375" style="101" customWidth="1"/>
    <col min="260" max="260" width="3.7109375" style="101" bestFit="1" customWidth="1"/>
    <col min="261" max="274" width="3.28515625" style="101" customWidth="1"/>
    <col min="275" max="275" width="4.28515625" style="101" customWidth="1"/>
    <col min="276" max="277" width="3.28515625" style="101" customWidth="1"/>
    <col min="278" max="278" width="3.7109375" style="101" bestFit="1" customWidth="1"/>
    <col min="279" max="283" width="3.7109375" style="101" customWidth="1"/>
    <col min="284" max="284" width="3.85546875" style="101" customWidth="1"/>
    <col min="285" max="287" width="4.7109375" style="101" customWidth="1"/>
    <col min="288" max="512" width="9.140625" style="101"/>
    <col min="513" max="513" width="4.140625" style="101" customWidth="1"/>
    <col min="514" max="514" width="24.140625" style="101" bestFit="1" customWidth="1"/>
    <col min="515" max="515" width="12.7109375" style="101" customWidth="1"/>
    <col min="516" max="516" width="3.7109375" style="101" bestFit="1" customWidth="1"/>
    <col min="517" max="530" width="3.28515625" style="101" customWidth="1"/>
    <col min="531" max="531" width="4.28515625" style="101" customWidth="1"/>
    <col min="532" max="533" width="3.28515625" style="101" customWidth="1"/>
    <col min="534" max="534" width="3.7109375" style="101" bestFit="1" customWidth="1"/>
    <col min="535" max="539" width="3.7109375" style="101" customWidth="1"/>
    <col min="540" max="540" width="3.85546875" style="101" customWidth="1"/>
    <col min="541" max="543" width="4.7109375" style="101" customWidth="1"/>
    <col min="544" max="768" width="9.140625" style="101"/>
    <col min="769" max="769" width="4.140625" style="101" customWidth="1"/>
    <col min="770" max="770" width="24.140625" style="101" bestFit="1" customWidth="1"/>
    <col min="771" max="771" width="12.7109375" style="101" customWidth="1"/>
    <col min="772" max="772" width="3.7109375" style="101" bestFit="1" customWidth="1"/>
    <col min="773" max="786" width="3.28515625" style="101" customWidth="1"/>
    <col min="787" max="787" width="4.28515625" style="101" customWidth="1"/>
    <col min="788" max="789" width="3.28515625" style="101" customWidth="1"/>
    <col min="790" max="790" width="3.7109375" style="101" bestFit="1" customWidth="1"/>
    <col min="791" max="795" width="3.7109375" style="101" customWidth="1"/>
    <col min="796" max="796" width="3.85546875" style="101" customWidth="1"/>
    <col min="797" max="799" width="4.7109375" style="101" customWidth="1"/>
    <col min="800" max="1024" width="9.140625" style="101"/>
    <col min="1025" max="1025" width="4.140625" style="101" customWidth="1"/>
    <col min="1026" max="1026" width="24.140625" style="101" bestFit="1" customWidth="1"/>
    <col min="1027" max="1027" width="12.7109375" style="101" customWidth="1"/>
    <col min="1028" max="1028" width="3.7109375" style="101" bestFit="1" customWidth="1"/>
    <col min="1029" max="1042" width="3.28515625" style="101" customWidth="1"/>
    <col min="1043" max="1043" width="4.28515625" style="101" customWidth="1"/>
    <col min="1044" max="1045" width="3.28515625" style="101" customWidth="1"/>
    <col min="1046" max="1046" width="3.7109375" style="101" bestFit="1" customWidth="1"/>
    <col min="1047" max="1051" width="3.7109375" style="101" customWidth="1"/>
    <col min="1052" max="1052" width="3.85546875" style="101" customWidth="1"/>
    <col min="1053" max="1055" width="4.7109375" style="101" customWidth="1"/>
    <col min="1056" max="1280" width="9.140625" style="101"/>
    <col min="1281" max="1281" width="4.140625" style="101" customWidth="1"/>
    <col min="1282" max="1282" width="24.140625" style="101" bestFit="1" customWidth="1"/>
    <col min="1283" max="1283" width="12.7109375" style="101" customWidth="1"/>
    <col min="1284" max="1284" width="3.7109375" style="101" bestFit="1" customWidth="1"/>
    <col min="1285" max="1298" width="3.28515625" style="101" customWidth="1"/>
    <col min="1299" max="1299" width="4.28515625" style="101" customWidth="1"/>
    <col min="1300" max="1301" width="3.28515625" style="101" customWidth="1"/>
    <col min="1302" max="1302" width="3.7109375" style="101" bestFit="1" customWidth="1"/>
    <col min="1303" max="1307" width="3.7109375" style="101" customWidth="1"/>
    <col min="1308" max="1308" width="3.85546875" style="101" customWidth="1"/>
    <col min="1309" max="1311" width="4.7109375" style="101" customWidth="1"/>
    <col min="1312" max="1536" width="9.140625" style="101"/>
    <col min="1537" max="1537" width="4.140625" style="101" customWidth="1"/>
    <col min="1538" max="1538" width="24.140625" style="101" bestFit="1" customWidth="1"/>
    <col min="1539" max="1539" width="12.7109375" style="101" customWidth="1"/>
    <col min="1540" max="1540" width="3.7109375" style="101" bestFit="1" customWidth="1"/>
    <col min="1541" max="1554" width="3.28515625" style="101" customWidth="1"/>
    <col min="1555" max="1555" width="4.28515625" style="101" customWidth="1"/>
    <col min="1556" max="1557" width="3.28515625" style="101" customWidth="1"/>
    <col min="1558" max="1558" width="3.7109375" style="101" bestFit="1" customWidth="1"/>
    <col min="1559" max="1563" width="3.7109375" style="101" customWidth="1"/>
    <col min="1564" max="1564" width="3.85546875" style="101" customWidth="1"/>
    <col min="1565" max="1567" width="4.7109375" style="101" customWidth="1"/>
    <col min="1568" max="1792" width="9.140625" style="101"/>
    <col min="1793" max="1793" width="4.140625" style="101" customWidth="1"/>
    <col min="1794" max="1794" width="24.140625" style="101" bestFit="1" customWidth="1"/>
    <col min="1795" max="1795" width="12.7109375" style="101" customWidth="1"/>
    <col min="1796" max="1796" width="3.7109375" style="101" bestFit="1" customWidth="1"/>
    <col min="1797" max="1810" width="3.28515625" style="101" customWidth="1"/>
    <col min="1811" max="1811" width="4.28515625" style="101" customWidth="1"/>
    <col min="1812" max="1813" width="3.28515625" style="101" customWidth="1"/>
    <col min="1814" max="1814" width="3.7109375" style="101" bestFit="1" customWidth="1"/>
    <col min="1815" max="1819" width="3.7109375" style="101" customWidth="1"/>
    <col min="1820" max="1820" width="3.85546875" style="101" customWidth="1"/>
    <col min="1821" max="1823" width="4.7109375" style="101" customWidth="1"/>
    <col min="1824" max="2048" width="9.140625" style="101"/>
    <col min="2049" max="2049" width="4.140625" style="101" customWidth="1"/>
    <col min="2050" max="2050" width="24.140625" style="101" bestFit="1" customWidth="1"/>
    <col min="2051" max="2051" width="12.7109375" style="101" customWidth="1"/>
    <col min="2052" max="2052" width="3.7109375" style="101" bestFit="1" customWidth="1"/>
    <col min="2053" max="2066" width="3.28515625" style="101" customWidth="1"/>
    <col min="2067" max="2067" width="4.28515625" style="101" customWidth="1"/>
    <col min="2068" max="2069" width="3.28515625" style="101" customWidth="1"/>
    <col min="2070" max="2070" width="3.7109375" style="101" bestFit="1" customWidth="1"/>
    <col min="2071" max="2075" width="3.7109375" style="101" customWidth="1"/>
    <col min="2076" max="2076" width="3.85546875" style="101" customWidth="1"/>
    <col min="2077" max="2079" width="4.7109375" style="101" customWidth="1"/>
    <col min="2080" max="2304" width="9.140625" style="101"/>
    <col min="2305" max="2305" width="4.140625" style="101" customWidth="1"/>
    <col min="2306" max="2306" width="24.140625" style="101" bestFit="1" customWidth="1"/>
    <col min="2307" max="2307" width="12.7109375" style="101" customWidth="1"/>
    <col min="2308" max="2308" width="3.7109375" style="101" bestFit="1" customWidth="1"/>
    <col min="2309" max="2322" width="3.28515625" style="101" customWidth="1"/>
    <col min="2323" max="2323" width="4.28515625" style="101" customWidth="1"/>
    <col min="2324" max="2325" width="3.28515625" style="101" customWidth="1"/>
    <col min="2326" max="2326" width="3.7109375" style="101" bestFit="1" customWidth="1"/>
    <col min="2327" max="2331" width="3.7109375" style="101" customWidth="1"/>
    <col min="2332" max="2332" width="3.85546875" style="101" customWidth="1"/>
    <col min="2333" max="2335" width="4.7109375" style="101" customWidth="1"/>
    <col min="2336" max="2560" width="9.140625" style="101"/>
    <col min="2561" max="2561" width="4.140625" style="101" customWidth="1"/>
    <col min="2562" max="2562" width="24.140625" style="101" bestFit="1" customWidth="1"/>
    <col min="2563" max="2563" width="12.7109375" style="101" customWidth="1"/>
    <col min="2564" max="2564" width="3.7109375" style="101" bestFit="1" customWidth="1"/>
    <col min="2565" max="2578" width="3.28515625" style="101" customWidth="1"/>
    <col min="2579" max="2579" width="4.28515625" style="101" customWidth="1"/>
    <col min="2580" max="2581" width="3.28515625" style="101" customWidth="1"/>
    <col min="2582" max="2582" width="3.7109375" style="101" bestFit="1" customWidth="1"/>
    <col min="2583" max="2587" width="3.7109375" style="101" customWidth="1"/>
    <col min="2588" max="2588" width="3.85546875" style="101" customWidth="1"/>
    <col min="2589" max="2591" width="4.7109375" style="101" customWidth="1"/>
    <col min="2592" max="2816" width="9.140625" style="101"/>
    <col min="2817" max="2817" width="4.140625" style="101" customWidth="1"/>
    <col min="2818" max="2818" width="24.140625" style="101" bestFit="1" customWidth="1"/>
    <col min="2819" max="2819" width="12.7109375" style="101" customWidth="1"/>
    <col min="2820" max="2820" width="3.7109375" style="101" bestFit="1" customWidth="1"/>
    <col min="2821" max="2834" width="3.28515625" style="101" customWidth="1"/>
    <col min="2835" max="2835" width="4.28515625" style="101" customWidth="1"/>
    <col min="2836" max="2837" width="3.28515625" style="101" customWidth="1"/>
    <col min="2838" max="2838" width="3.7109375" style="101" bestFit="1" customWidth="1"/>
    <col min="2839" max="2843" width="3.7109375" style="101" customWidth="1"/>
    <col min="2844" max="2844" width="3.85546875" style="101" customWidth="1"/>
    <col min="2845" max="2847" width="4.7109375" style="101" customWidth="1"/>
    <col min="2848" max="3072" width="9.140625" style="101"/>
    <col min="3073" max="3073" width="4.140625" style="101" customWidth="1"/>
    <col min="3074" max="3074" width="24.140625" style="101" bestFit="1" customWidth="1"/>
    <col min="3075" max="3075" width="12.7109375" style="101" customWidth="1"/>
    <col min="3076" max="3076" width="3.7109375" style="101" bestFit="1" customWidth="1"/>
    <col min="3077" max="3090" width="3.28515625" style="101" customWidth="1"/>
    <col min="3091" max="3091" width="4.28515625" style="101" customWidth="1"/>
    <col min="3092" max="3093" width="3.28515625" style="101" customWidth="1"/>
    <col min="3094" max="3094" width="3.7109375" style="101" bestFit="1" customWidth="1"/>
    <col min="3095" max="3099" width="3.7109375" style="101" customWidth="1"/>
    <col min="3100" max="3100" width="3.85546875" style="101" customWidth="1"/>
    <col min="3101" max="3103" width="4.7109375" style="101" customWidth="1"/>
    <col min="3104" max="3328" width="9.140625" style="101"/>
    <col min="3329" max="3329" width="4.140625" style="101" customWidth="1"/>
    <col min="3330" max="3330" width="24.140625" style="101" bestFit="1" customWidth="1"/>
    <col min="3331" max="3331" width="12.7109375" style="101" customWidth="1"/>
    <col min="3332" max="3332" width="3.7109375" style="101" bestFit="1" customWidth="1"/>
    <col min="3333" max="3346" width="3.28515625" style="101" customWidth="1"/>
    <col min="3347" max="3347" width="4.28515625" style="101" customWidth="1"/>
    <col min="3348" max="3349" width="3.28515625" style="101" customWidth="1"/>
    <col min="3350" max="3350" width="3.7109375" style="101" bestFit="1" customWidth="1"/>
    <col min="3351" max="3355" width="3.7109375" style="101" customWidth="1"/>
    <col min="3356" max="3356" width="3.85546875" style="101" customWidth="1"/>
    <col min="3357" max="3359" width="4.7109375" style="101" customWidth="1"/>
    <col min="3360" max="3584" width="9.140625" style="101"/>
    <col min="3585" max="3585" width="4.140625" style="101" customWidth="1"/>
    <col min="3586" max="3586" width="24.140625" style="101" bestFit="1" customWidth="1"/>
    <col min="3587" max="3587" width="12.7109375" style="101" customWidth="1"/>
    <col min="3588" max="3588" width="3.7109375" style="101" bestFit="1" customWidth="1"/>
    <col min="3589" max="3602" width="3.28515625" style="101" customWidth="1"/>
    <col min="3603" max="3603" width="4.28515625" style="101" customWidth="1"/>
    <col min="3604" max="3605" width="3.28515625" style="101" customWidth="1"/>
    <col min="3606" max="3606" width="3.7109375" style="101" bestFit="1" customWidth="1"/>
    <col min="3607" max="3611" width="3.7109375" style="101" customWidth="1"/>
    <col min="3612" max="3612" width="3.85546875" style="101" customWidth="1"/>
    <col min="3613" max="3615" width="4.7109375" style="101" customWidth="1"/>
    <col min="3616" max="3840" width="9.140625" style="101"/>
    <col min="3841" max="3841" width="4.140625" style="101" customWidth="1"/>
    <col min="3842" max="3842" width="24.140625" style="101" bestFit="1" customWidth="1"/>
    <col min="3843" max="3843" width="12.7109375" style="101" customWidth="1"/>
    <col min="3844" max="3844" width="3.7109375" style="101" bestFit="1" customWidth="1"/>
    <col min="3845" max="3858" width="3.28515625" style="101" customWidth="1"/>
    <col min="3859" max="3859" width="4.28515625" style="101" customWidth="1"/>
    <col min="3860" max="3861" width="3.28515625" style="101" customWidth="1"/>
    <col min="3862" max="3862" width="3.7109375" style="101" bestFit="1" customWidth="1"/>
    <col min="3863" max="3867" width="3.7109375" style="101" customWidth="1"/>
    <col min="3868" max="3868" width="3.85546875" style="101" customWidth="1"/>
    <col min="3869" max="3871" width="4.7109375" style="101" customWidth="1"/>
    <col min="3872" max="4096" width="9.140625" style="101"/>
    <col min="4097" max="4097" width="4.140625" style="101" customWidth="1"/>
    <col min="4098" max="4098" width="24.140625" style="101" bestFit="1" customWidth="1"/>
    <col min="4099" max="4099" width="12.7109375" style="101" customWidth="1"/>
    <col min="4100" max="4100" width="3.7109375" style="101" bestFit="1" customWidth="1"/>
    <col min="4101" max="4114" width="3.28515625" style="101" customWidth="1"/>
    <col min="4115" max="4115" width="4.28515625" style="101" customWidth="1"/>
    <col min="4116" max="4117" width="3.28515625" style="101" customWidth="1"/>
    <col min="4118" max="4118" width="3.7109375" style="101" bestFit="1" customWidth="1"/>
    <col min="4119" max="4123" width="3.7109375" style="101" customWidth="1"/>
    <col min="4124" max="4124" width="3.85546875" style="101" customWidth="1"/>
    <col min="4125" max="4127" width="4.7109375" style="101" customWidth="1"/>
    <col min="4128" max="4352" width="9.140625" style="101"/>
    <col min="4353" max="4353" width="4.140625" style="101" customWidth="1"/>
    <col min="4354" max="4354" width="24.140625" style="101" bestFit="1" customWidth="1"/>
    <col min="4355" max="4355" width="12.7109375" style="101" customWidth="1"/>
    <col min="4356" max="4356" width="3.7109375" style="101" bestFit="1" customWidth="1"/>
    <col min="4357" max="4370" width="3.28515625" style="101" customWidth="1"/>
    <col min="4371" max="4371" width="4.28515625" style="101" customWidth="1"/>
    <col min="4372" max="4373" width="3.28515625" style="101" customWidth="1"/>
    <col min="4374" max="4374" width="3.7109375" style="101" bestFit="1" customWidth="1"/>
    <col min="4375" max="4379" width="3.7109375" style="101" customWidth="1"/>
    <col min="4380" max="4380" width="3.85546875" style="101" customWidth="1"/>
    <col min="4381" max="4383" width="4.7109375" style="101" customWidth="1"/>
    <col min="4384" max="4608" width="9.140625" style="101"/>
    <col min="4609" max="4609" width="4.140625" style="101" customWidth="1"/>
    <col min="4610" max="4610" width="24.140625" style="101" bestFit="1" customWidth="1"/>
    <col min="4611" max="4611" width="12.7109375" style="101" customWidth="1"/>
    <col min="4612" max="4612" width="3.7109375" style="101" bestFit="1" customWidth="1"/>
    <col min="4613" max="4626" width="3.28515625" style="101" customWidth="1"/>
    <col min="4627" max="4627" width="4.28515625" style="101" customWidth="1"/>
    <col min="4628" max="4629" width="3.28515625" style="101" customWidth="1"/>
    <col min="4630" max="4630" width="3.7109375" style="101" bestFit="1" customWidth="1"/>
    <col min="4631" max="4635" width="3.7109375" style="101" customWidth="1"/>
    <col min="4636" max="4636" width="3.85546875" style="101" customWidth="1"/>
    <col min="4637" max="4639" width="4.7109375" style="101" customWidth="1"/>
    <col min="4640" max="4864" width="9.140625" style="101"/>
    <col min="4865" max="4865" width="4.140625" style="101" customWidth="1"/>
    <col min="4866" max="4866" width="24.140625" style="101" bestFit="1" customWidth="1"/>
    <col min="4867" max="4867" width="12.7109375" style="101" customWidth="1"/>
    <col min="4868" max="4868" width="3.7109375" style="101" bestFit="1" customWidth="1"/>
    <col min="4869" max="4882" width="3.28515625" style="101" customWidth="1"/>
    <col min="4883" max="4883" width="4.28515625" style="101" customWidth="1"/>
    <col min="4884" max="4885" width="3.28515625" style="101" customWidth="1"/>
    <col min="4886" max="4886" width="3.7109375" style="101" bestFit="1" customWidth="1"/>
    <col min="4887" max="4891" width="3.7109375" style="101" customWidth="1"/>
    <col min="4892" max="4892" width="3.85546875" style="101" customWidth="1"/>
    <col min="4893" max="4895" width="4.7109375" style="101" customWidth="1"/>
    <col min="4896" max="5120" width="9.140625" style="101"/>
    <col min="5121" max="5121" width="4.140625" style="101" customWidth="1"/>
    <col min="5122" max="5122" width="24.140625" style="101" bestFit="1" customWidth="1"/>
    <col min="5123" max="5123" width="12.7109375" style="101" customWidth="1"/>
    <col min="5124" max="5124" width="3.7109375" style="101" bestFit="1" customWidth="1"/>
    <col min="5125" max="5138" width="3.28515625" style="101" customWidth="1"/>
    <col min="5139" max="5139" width="4.28515625" style="101" customWidth="1"/>
    <col min="5140" max="5141" width="3.28515625" style="101" customWidth="1"/>
    <col min="5142" max="5142" width="3.7109375" style="101" bestFit="1" customWidth="1"/>
    <col min="5143" max="5147" width="3.7109375" style="101" customWidth="1"/>
    <col min="5148" max="5148" width="3.85546875" style="101" customWidth="1"/>
    <col min="5149" max="5151" width="4.7109375" style="101" customWidth="1"/>
    <col min="5152" max="5376" width="9.140625" style="101"/>
    <col min="5377" max="5377" width="4.140625" style="101" customWidth="1"/>
    <col min="5378" max="5378" width="24.140625" style="101" bestFit="1" customWidth="1"/>
    <col min="5379" max="5379" width="12.7109375" style="101" customWidth="1"/>
    <col min="5380" max="5380" width="3.7109375" style="101" bestFit="1" customWidth="1"/>
    <col min="5381" max="5394" width="3.28515625" style="101" customWidth="1"/>
    <col min="5395" max="5395" width="4.28515625" style="101" customWidth="1"/>
    <col min="5396" max="5397" width="3.28515625" style="101" customWidth="1"/>
    <col min="5398" max="5398" width="3.7109375" style="101" bestFit="1" customWidth="1"/>
    <col min="5399" max="5403" width="3.7109375" style="101" customWidth="1"/>
    <col min="5404" max="5404" width="3.85546875" style="101" customWidth="1"/>
    <col min="5405" max="5407" width="4.7109375" style="101" customWidth="1"/>
    <col min="5408" max="5632" width="9.140625" style="101"/>
    <col min="5633" max="5633" width="4.140625" style="101" customWidth="1"/>
    <col min="5634" max="5634" width="24.140625" style="101" bestFit="1" customWidth="1"/>
    <col min="5635" max="5635" width="12.7109375" style="101" customWidth="1"/>
    <col min="5636" max="5636" width="3.7109375" style="101" bestFit="1" customWidth="1"/>
    <col min="5637" max="5650" width="3.28515625" style="101" customWidth="1"/>
    <col min="5651" max="5651" width="4.28515625" style="101" customWidth="1"/>
    <col min="5652" max="5653" width="3.28515625" style="101" customWidth="1"/>
    <col min="5654" max="5654" width="3.7109375" style="101" bestFit="1" customWidth="1"/>
    <col min="5655" max="5659" width="3.7109375" style="101" customWidth="1"/>
    <col min="5660" max="5660" width="3.85546875" style="101" customWidth="1"/>
    <col min="5661" max="5663" width="4.7109375" style="101" customWidth="1"/>
    <col min="5664" max="5888" width="9.140625" style="101"/>
    <col min="5889" max="5889" width="4.140625" style="101" customWidth="1"/>
    <col min="5890" max="5890" width="24.140625" style="101" bestFit="1" customWidth="1"/>
    <col min="5891" max="5891" width="12.7109375" style="101" customWidth="1"/>
    <col min="5892" max="5892" width="3.7109375" style="101" bestFit="1" customWidth="1"/>
    <col min="5893" max="5906" width="3.28515625" style="101" customWidth="1"/>
    <col min="5907" max="5907" width="4.28515625" style="101" customWidth="1"/>
    <col min="5908" max="5909" width="3.28515625" style="101" customWidth="1"/>
    <col min="5910" max="5910" width="3.7109375" style="101" bestFit="1" customWidth="1"/>
    <col min="5911" max="5915" width="3.7109375" style="101" customWidth="1"/>
    <col min="5916" max="5916" width="3.85546875" style="101" customWidth="1"/>
    <col min="5917" max="5919" width="4.7109375" style="101" customWidth="1"/>
    <col min="5920" max="6144" width="9.140625" style="101"/>
    <col min="6145" max="6145" width="4.140625" style="101" customWidth="1"/>
    <col min="6146" max="6146" width="24.140625" style="101" bestFit="1" customWidth="1"/>
    <col min="6147" max="6147" width="12.7109375" style="101" customWidth="1"/>
    <col min="6148" max="6148" width="3.7109375" style="101" bestFit="1" customWidth="1"/>
    <col min="6149" max="6162" width="3.28515625" style="101" customWidth="1"/>
    <col min="6163" max="6163" width="4.28515625" style="101" customWidth="1"/>
    <col min="6164" max="6165" width="3.28515625" style="101" customWidth="1"/>
    <col min="6166" max="6166" width="3.7109375" style="101" bestFit="1" customWidth="1"/>
    <col min="6167" max="6171" width="3.7109375" style="101" customWidth="1"/>
    <col min="6172" max="6172" width="3.85546875" style="101" customWidth="1"/>
    <col min="6173" max="6175" width="4.7109375" style="101" customWidth="1"/>
    <col min="6176" max="6400" width="9.140625" style="101"/>
    <col min="6401" max="6401" width="4.140625" style="101" customWidth="1"/>
    <col min="6402" max="6402" width="24.140625" style="101" bestFit="1" customWidth="1"/>
    <col min="6403" max="6403" width="12.7109375" style="101" customWidth="1"/>
    <col min="6404" max="6404" width="3.7109375" style="101" bestFit="1" customWidth="1"/>
    <col min="6405" max="6418" width="3.28515625" style="101" customWidth="1"/>
    <col min="6419" max="6419" width="4.28515625" style="101" customWidth="1"/>
    <col min="6420" max="6421" width="3.28515625" style="101" customWidth="1"/>
    <col min="6422" max="6422" width="3.7109375" style="101" bestFit="1" customWidth="1"/>
    <col min="6423" max="6427" width="3.7109375" style="101" customWidth="1"/>
    <col min="6428" max="6428" width="3.85546875" style="101" customWidth="1"/>
    <col min="6429" max="6431" width="4.7109375" style="101" customWidth="1"/>
    <col min="6432" max="6656" width="9.140625" style="101"/>
    <col min="6657" max="6657" width="4.140625" style="101" customWidth="1"/>
    <col min="6658" max="6658" width="24.140625" style="101" bestFit="1" customWidth="1"/>
    <col min="6659" max="6659" width="12.7109375" style="101" customWidth="1"/>
    <col min="6660" max="6660" width="3.7109375" style="101" bestFit="1" customWidth="1"/>
    <col min="6661" max="6674" width="3.28515625" style="101" customWidth="1"/>
    <col min="6675" max="6675" width="4.28515625" style="101" customWidth="1"/>
    <col min="6676" max="6677" width="3.28515625" style="101" customWidth="1"/>
    <col min="6678" max="6678" width="3.7109375" style="101" bestFit="1" customWidth="1"/>
    <col min="6679" max="6683" width="3.7109375" style="101" customWidth="1"/>
    <col min="6684" max="6684" width="3.85546875" style="101" customWidth="1"/>
    <col min="6685" max="6687" width="4.7109375" style="101" customWidth="1"/>
    <col min="6688" max="6912" width="9.140625" style="101"/>
    <col min="6913" max="6913" width="4.140625" style="101" customWidth="1"/>
    <col min="6914" max="6914" width="24.140625" style="101" bestFit="1" customWidth="1"/>
    <col min="6915" max="6915" width="12.7109375" style="101" customWidth="1"/>
    <col min="6916" max="6916" width="3.7109375" style="101" bestFit="1" customWidth="1"/>
    <col min="6917" max="6930" width="3.28515625" style="101" customWidth="1"/>
    <col min="6931" max="6931" width="4.28515625" style="101" customWidth="1"/>
    <col min="6932" max="6933" width="3.28515625" style="101" customWidth="1"/>
    <col min="6934" max="6934" width="3.7109375" style="101" bestFit="1" customWidth="1"/>
    <col min="6935" max="6939" width="3.7109375" style="101" customWidth="1"/>
    <col min="6940" max="6940" width="3.85546875" style="101" customWidth="1"/>
    <col min="6941" max="6943" width="4.7109375" style="101" customWidth="1"/>
    <col min="6944" max="7168" width="9.140625" style="101"/>
    <col min="7169" max="7169" width="4.140625" style="101" customWidth="1"/>
    <col min="7170" max="7170" width="24.140625" style="101" bestFit="1" customWidth="1"/>
    <col min="7171" max="7171" width="12.7109375" style="101" customWidth="1"/>
    <col min="7172" max="7172" width="3.7109375" style="101" bestFit="1" customWidth="1"/>
    <col min="7173" max="7186" width="3.28515625" style="101" customWidth="1"/>
    <col min="7187" max="7187" width="4.28515625" style="101" customWidth="1"/>
    <col min="7188" max="7189" width="3.28515625" style="101" customWidth="1"/>
    <col min="7190" max="7190" width="3.7109375" style="101" bestFit="1" customWidth="1"/>
    <col min="7191" max="7195" width="3.7109375" style="101" customWidth="1"/>
    <col min="7196" max="7196" width="3.85546875" style="101" customWidth="1"/>
    <col min="7197" max="7199" width="4.7109375" style="101" customWidth="1"/>
    <col min="7200" max="7424" width="9.140625" style="101"/>
    <col min="7425" max="7425" width="4.140625" style="101" customWidth="1"/>
    <col min="7426" max="7426" width="24.140625" style="101" bestFit="1" customWidth="1"/>
    <col min="7427" max="7427" width="12.7109375" style="101" customWidth="1"/>
    <col min="7428" max="7428" width="3.7109375" style="101" bestFit="1" customWidth="1"/>
    <col min="7429" max="7442" width="3.28515625" style="101" customWidth="1"/>
    <col min="7443" max="7443" width="4.28515625" style="101" customWidth="1"/>
    <col min="7444" max="7445" width="3.28515625" style="101" customWidth="1"/>
    <col min="7446" max="7446" width="3.7109375" style="101" bestFit="1" customWidth="1"/>
    <col min="7447" max="7451" width="3.7109375" style="101" customWidth="1"/>
    <col min="7452" max="7452" width="3.85546875" style="101" customWidth="1"/>
    <col min="7453" max="7455" width="4.7109375" style="101" customWidth="1"/>
    <col min="7456" max="7680" width="9.140625" style="101"/>
    <col min="7681" max="7681" width="4.140625" style="101" customWidth="1"/>
    <col min="7682" max="7682" width="24.140625" style="101" bestFit="1" customWidth="1"/>
    <col min="7683" max="7683" width="12.7109375" style="101" customWidth="1"/>
    <col min="7684" max="7684" width="3.7109375" style="101" bestFit="1" customWidth="1"/>
    <col min="7685" max="7698" width="3.28515625" style="101" customWidth="1"/>
    <col min="7699" max="7699" width="4.28515625" style="101" customWidth="1"/>
    <col min="7700" max="7701" width="3.28515625" style="101" customWidth="1"/>
    <col min="7702" max="7702" width="3.7109375" style="101" bestFit="1" customWidth="1"/>
    <col min="7703" max="7707" width="3.7109375" style="101" customWidth="1"/>
    <col min="7708" max="7708" width="3.85546875" style="101" customWidth="1"/>
    <col min="7709" max="7711" width="4.7109375" style="101" customWidth="1"/>
    <col min="7712" max="7936" width="9.140625" style="101"/>
    <col min="7937" max="7937" width="4.140625" style="101" customWidth="1"/>
    <col min="7938" max="7938" width="24.140625" style="101" bestFit="1" customWidth="1"/>
    <col min="7939" max="7939" width="12.7109375" style="101" customWidth="1"/>
    <col min="7940" max="7940" width="3.7109375" style="101" bestFit="1" customWidth="1"/>
    <col min="7941" max="7954" width="3.28515625" style="101" customWidth="1"/>
    <col min="7955" max="7955" width="4.28515625" style="101" customWidth="1"/>
    <col min="7956" max="7957" width="3.28515625" style="101" customWidth="1"/>
    <col min="7958" max="7958" width="3.7109375" style="101" bestFit="1" customWidth="1"/>
    <col min="7959" max="7963" width="3.7109375" style="101" customWidth="1"/>
    <col min="7964" max="7964" width="3.85546875" style="101" customWidth="1"/>
    <col min="7965" max="7967" width="4.7109375" style="101" customWidth="1"/>
    <col min="7968" max="8192" width="9.140625" style="101"/>
    <col min="8193" max="8193" width="4.140625" style="101" customWidth="1"/>
    <col min="8194" max="8194" width="24.140625" style="101" bestFit="1" customWidth="1"/>
    <col min="8195" max="8195" width="12.7109375" style="101" customWidth="1"/>
    <col min="8196" max="8196" width="3.7109375" style="101" bestFit="1" customWidth="1"/>
    <col min="8197" max="8210" width="3.28515625" style="101" customWidth="1"/>
    <col min="8211" max="8211" width="4.28515625" style="101" customWidth="1"/>
    <col min="8212" max="8213" width="3.28515625" style="101" customWidth="1"/>
    <col min="8214" max="8214" width="3.7109375" style="101" bestFit="1" customWidth="1"/>
    <col min="8215" max="8219" width="3.7109375" style="101" customWidth="1"/>
    <col min="8220" max="8220" width="3.85546875" style="101" customWidth="1"/>
    <col min="8221" max="8223" width="4.7109375" style="101" customWidth="1"/>
    <col min="8224" max="8448" width="9.140625" style="101"/>
    <col min="8449" max="8449" width="4.140625" style="101" customWidth="1"/>
    <col min="8450" max="8450" width="24.140625" style="101" bestFit="1" customWidth="1"/>
    <col min="8451" max="8451" width="12.7109375" style="101" customWidth="1"/>
    <col min="8452" max="8452" width="3.7109375" style="101" bestFit="1" customWidth="1"/>
    <col min="8453" max="8466" width="3.28515625" style="101" customWidth="1"/>
    <col min="8467" max="8467" width="4.28515625" style="101" customWidth="1"/>
    <col min="8468" max="8469" width="3.28515625" style="101" customWidth="1"/>
    <col min="8470" max="8470" width="3.7109375" style="101" bestFit="1" customWidth="1"/>
    <col min="8471" max="8475" width="3.7109375" style="101" customWidth="1"/>
    <col min="8476" max="8476" width="3.85546875" style="101" customWidth="1"/>
    <col min="8477" max="8479" width="4.7109375" style="101" customWidth="1"/>
    <col min="8480" max="8704" width="9.140625" style="101"/>
    <col min="8705" max="8705" width="4.140625" style="101" customWidth="1"/>
    <col min="8706" max="8706" width="24.140625" style="101" bestFit="1" customWidth="1"/>
    <col min="8707" max="8707" width="12.7109375" style="101" customWidth="1"/>
    <col min="8708" max="8708" width="3.7109375" style="101" bestFit="1" customWidth="1"/>
    <col min="8709" max="8722" width="3.28515625" style="101" customWidth="1"/>
    <col min="8723" max="8723" width="4.28515625" style="101" customWidth="1"/>
    <col min="8724" max="8725" width="3.28515625" style="101" customWidth="1"/>
    <col min="8726" max="8726" width="3.7109375" style="101" bestFit="1" customWidth="1"/>
    <col min="8727" max="8731" width="3.7109375" style="101" customWidth="1"/>
    <col min="8732" max="8732" width="3.85546875" style="101" customWidth="1"/>
    <col min="8733" max="8735" width="4.7109375" style="101" customWidth="1"/>
    <col min="8736" max="8960" width="9.140625" style="101"/>
    <col min="8961" max="8961" width="4.140625" style="101" customWidth="1"/>
    <col min="8962" max="8962" width="24.140625" style="101" bestFit="1" customWidth="1"/>
    <col min="8963" max="8963" width="12.7109375" style="101" customWidth="1"/>
    <col min="8964" max="8964" width="3.7109375" style="101" bestFit="1" customWidth="1"/>
    <col min="8965" max="8978" width="3.28515625" style="101" customWidth="1"/>
    <col min="8979" max="8979" width="4.28515625" style="101" customWidth="1"/>
    <col min="8980" max="8981" width="3.28515625" style="101" customWidth="1"/>
    <col min="8982" max="8982" width="3.7109375" style="101" bestFit="1" customWidth="1"/>
    <col min="8983" max="8987" width="3.7109375" style="101" customWidth="1"/>
    <col min="8988" max="8988" width="3.85546875" style="101" customWidth="1"/>
    <col min="8989" max="8991" width="4.7109375" style="101" customWidth="1"/>
    <col min="8992" max="9216" width="9.140625" style="101"/>
    <col min="9217" max="9217" width="4.140625" style="101" customWidth="1"/>
    <col min="9218" max="9218" width="24.140625" style="101" bestFit="1" customWidth="1"/>
    <col min="9219" max="9219" width="12.7109375" style="101" customWidth="1"/>
    <col min="9220" max="9220" width="3.7109375" style="101" bestFit="1" customWidth="1"/>
    <col min="9221" max="9234" width="3.28515625" style="101" customWidth="1"/>
    <col min="9235" max="9235" width="4.28515625" style="101" customWidth="1"/>
    <col min="9236" max="9237" width="3.28515625" style="101" customWidth="1"/>
    <col min="9238" max="9238" width="3.7109375" style="101" bestFit="1" customWidth="1"/>
    <col min="9239" max="9243" width="3.7109375" style="101" customWidth="1"/>
    <col min="9244" max="9244" width="3.85546875" style="101" customWidth="1"/>
    <col min="9245" max="9247" width="4.7109375" style="101" customWidth="1"/>
    <col min="9248" max="9472" width="9.140625" style="101"/>
    <col min="9473" max="9473" width="4.140625" style="101" customWidth="1"/>
    <col min="9474" max="9474" width="24.140625" style="101" bestFit="1" customWidth="1"/>
    <col min="9475" max="9475" width="12.7109375" style="101" customWidth="1"/>
    <col min="9476" max="9476" width="3.7109375" style="101" bestFit="1" customWidth="1"/>
    <col min="9477" max="9490" width="3.28515625" style="101" customWidth="1"/>
    <col min="9491" max="9491" width="4.28515625" style="101" customWidth="1"/>
    <col min="9492" max="9493" width="3.28515625" style="101" customWidth="1"/>
    <col min="9494" max="9494" width="3.7109375" style="101" bestFit="1" customWidth="1"/>
    <col min="9495" max="9499" width="3.7109375" style="101" customWidth="1"/>
    <col min="9500" max="9500" width="3.85546875" style="101" customWidth="1"/>
    <col min="9501" max="9503" width="4.7109375" style="101" customWidth="1"/>
    <col min="9504" max="9728" width="9.140625" style="101"/>
    <col min="9729" max="9729" width="4.140625" style="101" customWidth="1"/>
    <col min="9730" max="9730" width="24.140625" style="101" bestFit="1" customWidth="1"/>
    <col min="9731" max="9731" width="12.7109375" style="101" customWidth="1"/>
    <col min="9732" max="9732" width="3.7109375" style="101" bestFit="1" customWidth="1"/>
    <col min="9733" max="9746" width="3.28515625" style="101" customWidth="1"/>
    <col min="9747" max="9747" width="4.28515625" style="101" customWidth="1"/>
    <col min="9748" max="9749" width="3.28515625" style="101" customWidth="1"/>
    <col min="9750" max="9750" width="3.7109375" style="101" bestFit="1" customWidth="1"/>
    <col min="9751" max="9755" width="3.7109375" style="101" customWidth="1"/>
    <col min="9756" max="9756" width="3.85546875" style="101" customWidth="1"/>
    <col min="9757" max="9759" width="4.7109375" style="101" customWidth="1"/>
    <col min="9760" max="9984" width="9.140625" style="101"/>
    <col min="9985" max="9985" width="4.140625" style="101" customWidth="1"/>
    <col min="9986" max="9986" width="24.140625" style="101" bestFit="1" customWidth="1"/>
    <col min="9987" max="9987" width="12.7109375" style="101" customWidth="1"/>
    <col min="9988" max="9988" width="3.7109375" style="101" bestFit="1" customWidth="1"/>
    <col min="9989" max="10002" width="3.28515625" style="101" customWidth="1"/>
    <col min="10003" max="10003" width="4.28515625" style="101" customWidth="1"/>
    <col min="10004" max="10005" width="3.28515625" style="101" customWidth="1"/>
    <col min="10006" max="10006" width="3.7109375" style="101" bestFit="1" customWidth="1"/>
    <col min="10007" max="10011" width="3.7109375" style="101" customWidth="1"/>
    <col min="10012" max="10012" width="3.85546875" style="101" customWidth="1"/>
    <col min="10013" max="10015" width="4.7109375" style="101" customWidth="1"/>
    <col min="10016" max="10240" width="9.140625" style="101"/>
    <col min="10241" max="10241" width="4.140625" style="101" customWidth="1"/>
    <col min="10242" max="10242" width="24.140625" style="101" bestFit="1" customWidth="1"/>
    <col min="10243" max="10243" width="12.7109375" style="101" customWidth="1"/>
    <col min="10244" max="10244" width="3.7109375" style="101" bestFit="1" customWidth="1"/>
    <col min="10245" max="10258" width="3.28515625" style="101" customWidth="1"/>
    <col min="10259" max="10259" width="4.28515625" style="101" customWidth="1"/>
    <col min="10260" max="10261" width="3.28515625" style="101" customWidth="1"/>
    <col min="10262" max="10262" width="3.7109375" style="101" bestFit="1" customWidth="1"/>
    <col min="10263" max="10267" width="3.7109375" style="101" customWidth="1"/>
    <col min="10268" max="10268" width="3.85546875" style="101" customWidth="1"/>
    <col min="10269" max="10271" width="4.7109375" style="101" customWidth="1"/>
    <col min="10272" max="10496" width="9.140625" style="101"/>
    <col min="10497" max="10497" width="4.140625" style="101" customWidth="1"/>
    <col min="10498" max="10498" width="24.140625" style="101" bestFit="1" customWidth="1"/>
    <col min="10499" max="10499" width="12.7109375" style="101" customWidth="1"/>
    <col min="10500" max="10500" width="3.7109375" style="101" bestFit="1" customWidth="1"/>
    <col min="10501" max="10514" width="3.28515625" style="101" customWidth="1"/>
    <col min="10515" max="10515" width="4.28515625" style="101" customWidth="1"/>
    <col min="10516" max="10517" width="3.28515625" style="101" customWidth="1"/>
    <col min="10518" max="10518" width="3.7109375" style="101" bestFit="1" customWidth="1"/>
    <col min="10519" max="10523" width="3.7109375" style="101" customWidth="1"/>
    <col min="10524" max="10524" width="3.85546875" style="101" customWidth="1"/>
    <col min="10525" max="10527" width="4.7109375" style="101" customWidth="1"/>
    <col min="10528" max="10752" width="9.140625" style="101"/>
    <col min="10753" max="10753" width="4.140625" style="101" customWidth="1"/>
    <col min="10754" max="10754" width="24.140625" style="101" bestFit="1" customWidth="1"/>
    <col min="10755" max="10755" width="12.7109375" style="101" customWidth="1"/>
    <col min="10756" max="10756" width="3.7109375" style="101" bestFit="1" customWidth="1"/>
    <col min="10757" max="10770" width="3.28515625" style="101" customWidth="1"/>
    <col min="10771" max="10771" width="4.28515625" style="101" customWidth="1"/>
    <col min="10772" max="10773" width="3.28515625" style="101" customWidth="1"/>
    <col min="10774" max="10774" width="3.7109375" style="101" bestFit="1" customWidth="1"/>
    <col min="10775" max="10779" width="3.7109375" style="101" customWidth="1"/>
    <col min="10780" max="10780" width="3.85546875" style="101" customWidth="1"/>
    <col min="10781" max="10783" width="4.7109375" style="101" customWidth="1"/>
    <col min="10784" max="11008" width="9.140625" style="101"/>
    <col min="11009" max="11009" width="4.140625" style="101" customWidth="1"/>
    <col min="11010" max="11010" width="24.140625" style="101" bestFit="1" customWidth="1"/>
    <col min="11011" max="11011" width="12.7109375" style="101" customWidth="1"/>
    <col min="11012" max="11012" width="3.7109375" style="101" bestFit="1" customWidth="1"/>
    <col min="11013" max="11026" width="3.28515625" style="101" customWidth="1"/>
    <col min="11027" max="11027" width="4.28515625" style="101" customWidth="1"/>
    <col min="11028" max="11029" width="3.28515625" style="101" customWidth="1"/>
    <col min="11030" max="11030" width="3.7109375" style="101" bestFit="1" customWidth="1"/>
    <col min="11031" max="11035" width="3.7109375" style="101" customWidth="1"/>
    <col min="11036" max="11036" width="3.85546875" style="101" customWidth="1"/>
    <col min="11037" max="11039" width="4.7109375" style="101" customWidth="1"/>
    <col min="11040" max="11264" width="9.140625" style="101"/>
    <col min="11265" max="11265" width="4.140625" style="101" customWidth="1"/>
    <col min="11266" max="11266" width="24.140625" style="101" bestFit="1" customWidth="1"/>
    <col min="11267" max="11267" width="12.7109375" style="101" customWidth="1"/>
    <col min="11268" max="11268" width="3.7109375" style="101" bestFit="1" customWidth="1"/>
    <col min="11269" max="11282" width="3.28515625" style="101" customWidth="1"/>
    <col min="11283" max="11283" width="4.28515625" style="101" customWidth="1"/>
    <col min="11284" max="11285" width="3.28515625" style="101" customWidth="1"/>
    <col min="11286" max="11286" width="3.7109375" style="101" bestFit="1" customWidth="1"/>
    <col min="11287" max="11291" width="3.7109375" style="101" customWidth="1"/>
    <col min="11292" max="11292" width="3.85546875" style="101" customWidth="1"/>
    <col min="11293" max="11295" width="4.7109375" style="101" customWidth="1"/>
    <col min="11296" max="11520" width="9.140625" style="101"/>
    <col min="11521" max="11521" width="4.140625" style="101" customWidth="1"/>
    <col min="11522" max="11522" width="24.140625" style="101" bestFit="1" customWidth="1"/>
    <col min="11523" max="11523" width="12.7109375" style="101" customWidth="1"/>
    <col min="11524" max="11524" width="3.7109375" style="101" bestFit="1" customWidth="1"/>
    <col min="11525" max="11538" width="3.28515625" style="101" customWidth="1"/>
    <col min="11539" max="11539" width="4.28515625" style="101" customWidth="1"/>
    <col min="11540" max="11541" width="3.28515625" style="101" customWidth="1"/>
    <col min="11542" max="11542" width="3.7109375" style="101" bestFit="1" customWidth="1"/>
    <col min="11543" max="11547" width="3.7109375" style="101" customWidth="1"/>
    <col min="11548" max="11548" width="3.85546875" style="101" customWidth="1"/>
    <col min="11549" max="11551" width="4.7109375" style="101" customWidth="1"/>
    <col min="11552" max="11776" width="9.140625" style="101"/>
    <col min="11777" max="11777" width="4.140625" style="101" customWidth="1"/>
    <col min="11778" max="11778" width="24.140625" style="101" bestFit="1" customWidth="1"/>
    <col min="11779" max="11779" width="12.7109375" style="101" customWidth="1"/>
    <col min="11780" max="11780" width="3.7109375" style="101" bestFit="1" customWidth="1"/>
    <col min="11781" max="11794" width="3.28515625" style="101" customWidth="1"/>
    <col min="11795" max="11795" width="4.28515625" style="101" customWidth="1"/>
    <col min="11796" max="11797" width="3.28515625" style="101" customWidth="1"/>
    <col min="11798" max="11798" width="3.7109375" style="101" bestFit="1" customWidth="1"/>
    <col min="11799" max="11803" width="3.7109375" style="101" customWidth="1"/>
    <col min="11804" max="11804" width="3.85546875" style="101" customWidth="1"/>
    <col min="11805" max="11807" width="4.7109375" style="101" customWidth="1"/>
    <col min="11808" max="12032" width="9.140625" style="101"/>
    <col min="12033" max="12033" width="4.140625" style="101" customWidth="1"/>
    <col min="12034" max="12034" width="24.140625" style="101" bestFit="1" customWidth="1"/>
    <col min="12035" max="12035" width="12.7109375" style="101" customWidth="1"/>
    <col min="12036" max="12036" width="3.7109375" style="101" bestFit="1" customWidth="1"/>
    <col min="12037" max="12050" width="3.28515625" style="101" customWidth="1"/>
    <col min="12051" max="12051" width="4.28515625" style="101" customWidth="1"/>
    <col min="12052" max="12053" width="3.28515625" style="101" customWidth="1"/>
    <col min="12054" max="12054" width="3.7109375" style="101" bestFit="1" customWidth="1"/>
    <col min="12055" max="12059" width="3.7109375" style="101" customWidth="1"/>
    <col min="12060" max="12060" width="3.85546875" style="101" customWidth="1"/>
    <col min="12061" max="12063" width="4.7109375" style="101" customWidth="1"/>
    <col min="12064" max="12288" width="9.140625" style="101"/>
    <col min="12289" max="12289" width="4.140625" style="101" customWidth="1"/>
    <col min="12290" max="12290" width="24.140625" style="101" bestFit="1" customWidth="1"/>
    <col min="12291" max="12291" width="12.7109375" style="101" customWidth="1"/>
    <col min="12292" max="12292" width="3.7109375" style="101" bestFit="1" customWidth="1"/>
    <col min="12293" max="12306" width="3.28515625" style="101" customWidth="1"/>
    <col min="12307" max="12307" width="4.28515625" style="101" customWidth="1"/>
    <col min="12308" max="12309" width="3.28515625" style="101" customWidth="1"/>
    <col min="12310" max="12310" width="3.7109375" style="101" bestFit="1" customWidth="1"/>
    <col min="12311" max="12315" width="3.7109375" style="101" customWidth="1"/>
    <col min="12316" max="12316" width="3.85546875" style="101" customWidth="1"/>
    <col min="12317" max="12319" width="4.7109375" style="101" customWidth="1"/>
    <col min="12320" max="12544" width="9.140625" style="101"/>
    <col min="12545" max="12545" width="4.140625" style="101" customWidth="1"/>
    <col min="12546" max="12546" width="24.140625" style="101" bestFit="1" customWidth="1"/>
    <col min="12547" max="12547" width="12.7109375" style="101" customWidth="1"/>
    <col min="12548" max="12548" width="3.7109375" style="101" bestFit="1" customWidth="1"/>
    <col min="12549" max="12562" width="3.28515625" style="101" customWidth="1"/>
    <col min="12563" max="12563" width="4.28515625" style="101" customWidth="1"/>
    <col min="12564" max="12565" width="3.28515625" style="101" customWidth="1"/>
    <col min="12566" max="12566" width="3.7109375" style="101" bestFit="1" customWidth="1"/>
    <col min="12567" max="12571" width="3.7109375" style="101" customWidth="1"/>
    <col min="12572" max="12572" width="3.85546875" style="101" customWidth="1"/>
    <col min="12573" max="12575" width="4.7109375" style="101" customWidth="1"/>
    <col min="12576" max="12800" width="9.140625" style="101"/>
    <col min="12801" max="12801" width="4.140625" style="101" customWidth="1"/>
    <col min="12802" max="12802" width="24.140625" style="101" bestFit="1" customWidth="1"/>
    <col min="12803" max="12803" width="12.7109375" style="101" customWidth="1"/>
    <col min="12804" max="12804" width="3.7109375" style="101" bestFit="1" customWidth="1"/>
    <col min="12805" max="12818" width="3.28515625" style="101" customWidth="1"/>
    <col min="12819" max="12819" width="4.28515625" style="101" customWidth="1"/>
    <col min="12820" max="12821" width="3.28515625" style="101" customWidth="1"/>
    <col min="12822" max="12822" width="3.7109375" style="101" bestFit="1" customWidth="1"/>
    <col min="12823" max="12827" width="3.7109375" style="101" customWidth="1"/>
    <col min="12828" max="12828" width="3.85546875" style="101" customWidth="1"/>
    <col min="12829" max="12831" width="4.7109375" style="101" customWidth="1"/>
    <col min="12832" max="13056" width="9.140625" style="101"/>
    <col min="13057" max="13057" width="4.140625" style="101" customWidth="1"/>
    <col min="13058" max="13058" width="24.140625" style="101" bestFit="1" customWidth="1"/>
    <col min="13059" max="13059" width="12.7109375" style="101" customWidth="1"/>
    <col min="13060" max="13060" width="3.7109375" style="101" bestFit="1" customWidth="1"/>
    <col min="13061" max="13074" width="3.28515625" style="101" customWidth="1"/>
    <col min="13075" max="13075" width="4.28515625" style="101" customWidth="1"/>
    <col min="13076" max="13077" width="3.28515625" style="101" customWidth="1"/>
    <col min="13078" max="13078" width="3.7109375" style="101" bestFit="1" customWidth="1"/>
    <col min="13079" max="13083" width="3.7109375" style="101" customWidth="1"/>
    <col min="13084" max="13084" width="3.85546875" style="101" customWidth="1"/>
    <col min="13085" max="13087" width="4.7109375" style="101" customWidth="1"/>
    <col min="13088" max="13312" width="9.140625" style="101"/>
    <col min="13313" max="13313" width="4.140625" style="101" customWidth="1"/>
    <col min="13314" max="13314" width="24.140625" style="101" bestFit="1" customWidth="1"/>
    <col min="13315" max="13315" width="12.7109375" style="101" customWidth="1"/>
    <col min="13316" max="13316" width="3.7109375" style="101" bestFit="1" customWidth="1"/>
    <col min="13317" max="13330" width="3.28515625" style="101" customWidth="1"/>
    <col min="13331" max="13331" width="4.28515625" style="101" customWidth="1"/>
    <col min="13332" max="13333" width="3.28515625" style="101" customWidth="1"/>
    <col min="13334" max="13334" width="3.7109375" style="101" bestFit="1" customWidth="1"/>
    <col min="13335" max="13339" width="3.7109375" style="101" customWidth="1"/>
    <col min="13340" max="13340" width="3.85546875" style="101" customWidth="1"/>
    <col min="13341" max="13343" width="4.7109375" style="101" customWidth="1"/>
    <col min="13344" max="13568" width="9.140625" style="101"/>
    <col min="13569" max="13569" width="4.140625" style="101" customWidth="1"/>
    <col min="13570" max="13570" width="24.140625" style="101" bestFit="1" customWidth="1"/>
    <col min="13571" max="13571" width="12.7109375" style="101" customWidth="1"/>
    <col min="13572" max="13572" width="3.7109375" style="101" bestFit="1" customWidth="1"/>
    <col min="13573" max="13586" width="3.28515625" style="101" customWidth="1"/>
    <col min="13587" max="13587" width="4.28515625" style="101" customWidth="1"/>
    <col min="13588" max="13589" width="3.28515625" style="101" customWidth="1"/>
    <col min="13590" max="13590" width="3.7109375" style="101" bestFit="1" customWidth="1"/>
    <col min="13591" max="13595" width="3.7109375" style="101" customWidth="1"/>
    <col min="13596" max="13596" width="3.85546875" style="101" customWidth="1"/>
    <col min="13597" max="13599" width="4.7109375" style="101" customWidth="1"/>
    <col min="13600" max="13824" width="9.140625" style="101"/>
    <col min="13825" max="13825" width="4.140625" style="101" customWidth="1"/>
    <col min="13826" max="13826" width="24.140625" style="101" bestFit="1" customWidth="1"/>
    <col min="13827" max="13827" width="12.7109375" style="101" customWidth="1"/>
    <col min="13828" max="13828" width="3.7109375" style="101" bestFit="1" customWidth="1"/>
    <col min="13829" max="13842" width="3.28515625" style="101" customWidth="1"/>
    <col min="13843" max="13843" width="4.28515625" style="101" customWidth="1"/>
    <col min="13844" max="13845" width="3.28515625" style="101" customWidth="1"/>
    <col min="13846" max="13846" width="3.7109375" style="101" bestFit="1" customWidth="1"/>
    <col min="13847" max="13851" width="3.7109375" style="101" customWidth="1"/>
    <col min="13852" max="13852" width="3.85546875" style="101" customWidth="1"/>
    <col min="13853" max="13855" width="4.7109375" style="101" customWidth="1"/>
    <col min="13856" max="14080" width="9.140625" style="101"/>
    <col min="14081" max="14081" width="4.140625" style="101" customWidth="1"/>
    <col min="14082" max="14082" width="24.140625" style="101" bestFit="1" customWidth="1"/>
    <col min="14083" max="14083" width="12.7109375" style="101" customWidth="1"/>
    <col min="14084" max="14084" width="3.7109375" style="101" bestFit="1" customWidth="1"/>
    <col min="14085" max="14098" width="3.28515625" style="101" customWidth="1"/>
    <col min="14099" max="14099" width="4.28515625" style="101" customWidth="1"/>
    <col min="14100" max="14101" width="3.28515625" style="101" customWidth="1"/>
    <col min="14102" max="14102" width="3.7109375" style="101" bestFit="1" customWidth="1"/>
    <col min="14103" max="14107" width="3.7109375" style="101" customWidth="1"/>
    <col min="14108" max="14108" width="3.85546875" style="101" customWidth="1"/>
    <col min="14109" max="14111" width="4.7109375" style="101" customWidth="1"/>
    <col min="14112" max="14336" width="9.140625" style="101"/>
    <col min="14337" max="14337" width="4.140625" style="101" customWidth="1"/>
    <col min="14338" max="14338" width="24.140625" style="101" bestFit="1" customWidth="1"/>
    <col min="14339" max="14339" width="12.7109375" style="101" customWidth="1"/>
    <col min="14340" max="14340" width="3.7109375" style="101" bestFit="1" customWidth="1"/>
    <col min="14341" max="14354" width="3.28515625" style="101" customWidth="1"/>
    <col min="14355" max="14355" width="4.28515625" style="101" customWidth="1"/>
    <col min="14356" max="14357" width="3.28515625" style="101" customWidth="1"/>
    <col min="14358" max="14358" width="3.7109375" style="101" bestFit="1" customWidth="1"/>
    <col min="14359" max="14363" width="3.7109375" style="101" customWidth="1"/>
    <col min="14364" max="14364" width="3.85546875" style="101" customWidth="1"/>
    <col min="14365" max="14367" width="4.7109375" style="101" customWidth="1"/>
    <col min="14368" max="14592" width="9.140625" style="101"/>
    <col min="14593" max="14593" width="4.140625" style="101" customWidth="1"/>
    <col min="14594" max="14594" width="24.140625" style="101" bestFit="1" customWidth="1"/>
    <col min="14595" max="14595" width="12.7109375" style="101" customWidth="1"/>
    <col min="14596" max="14596" width="3.7109375" style="101" bestFit="1" customWidth="1"/>
    <col min="14597" max="14610" width="3.28515625" style="101" customWidth="1"/>
    <col min="14611" max="14611" width="4.28515625" style="101" customWidth="1"/>
    <col min="14612" max="14613" width="3.28515625" style="101" customWidth="1"/>
    <col min="14614" max="14614" width="3.7109375" style="101" bestFit="1" customWidth="1"/>
    <col min="14615" max="14619" width="3.7109375" style="101" customWidth="1"/>
    <col min="14620" max="14620" width="3.85546875" style="101" customWidth="1"/>
    <col min="14621" max="14623" width="4.7109375" style="101" customWidth="1"/>
    <col min="14624" max="14848" width="9.140625" style="101"/>
    <col min="14849" max="14849" width="4.140625" style="101" customWidth="1"/>
    <col min="14850" max="14850" width="24.140625" style="101" bestFit="1" customWidth="1"/>
    <col min="14851" max="14851" width="12.7109375" style="101" customWidth="1"/>
    <col min="14852" max="14852" width="3.7109375" style="101" bestFit="1" customWidth="1"/>
    <col min="14853" max="14866" width="3.28515625" style="101" customWidth="1"/>
    <col min="14867" max="14867" width="4.28515625" style="101" customWidth="1"/>
    <col min="14868" max="14869" width="3.28515625" style="101" customWidth="1"/>
    <col min="14870" max="14870" width="3.7109375" style="101" bestFit="1" customWidth="1"/>
    <col min="14871" max="14875" width="3.7109375" style="101" customWidth="1"/>
    <col min="14876" max="14876" width="3.85546875" style="101" customWidth="1"/>
    <col min="14877" max="14879" width="4.7109375" style="101" customWidth="1"/>
    <col min="14880" max="15104" width="9.140625" style="101"/>
    <col min="15105" max="15105" width="4.140625" style="101" customWidth="1"/>
    <col min="15106" max="15106" width="24.140625" style="101" bestFit="1" customWidth="1"/>
    <col min="15107" max="15107" width="12.7109375" style="101" customWidth="1"/>
    <col min="15108" max="15108" width="3.7109375" style="101" bestFit="1" customWidth="1"/>
    <col min="15109" max="15122" width="3.28515625" style="101" customWidth="1"/>
    <col min="15123" max="15123" width="4.28515625" style="101" customWidth="1"/>
    <col min="15124" max="15125" width="3.28515625" style="101" customWidth="1"/>
    <col min="15126" max="15126" width="3.7109375" style="101" bestFit="1" customWidth="1"/>
    <col min="15127" max="15131" width="3.7109375" style="101" customWidth="1"/>
    <col min="15132" max="15132" width="3.85546875" style="101" customWidth="1"/>
    <col min="15133" max="15135" width="4.7109375" style="101" customWidth="1"/>
    <col min="15136" max="15360" width="9.140625" style="101"/>
    <col min="15361" max="15361" width="4.140625" style="101" customWidth="1"/>
    <col min="15362" max="15362" width="24.140625" style="101" bestFit="1" customWidth="1"/>
    <col min="15363" max="15363" width="12.7109375" style="101" customWidth="1"/>
    <col min="15364" max="15364" width="3.7109375" style="101" bestFit="1" customWidth="1"/>
    <col min="15365" max="15378" width="3.28515625" style="101" customWidth="1"/>
    <col min="15379" max="15379" width="4.28515625" style="101" customWidth="1"/>
    <col min="15380" max="15381" width="3.28515625" style="101" customWidth="1"/>
    <col min="15382" max="15382" width="3.7109375" style="101" bestFit="1" customWidth="1"/>
    <col min="15383" max="15387" width="3.7109375" style="101" customWidth="1"/>
    <col min="15388" max="15388" width="3.85546875" style="101" customWidth="1"/>
    <col min="15389" max="15391" width="4.7109375" style="101" customWidth="1"/>
    <col min="15392" max="15616" width="9.140625" style="101"/>
    <col min="15617" max="15617" width="4.140625" style="101" customWidth="1"/>
    <col min="15618" max="15618" width="24.140625" style="101" bestFit="1" customWidth="1"/>
    <col min="15619" max="15619" width="12.7109375" style="101" customWidth="1"/>
    <col min="15620" max="15620" width="3.7109375" style="101" bestFit="1" customWidth="1"/>
    <col min="15621" max="15634" width="3.28515625" style="101" customWidth="1"/>
    <col min="15635" max="15635" width="4.28515625" style="101" customWidth="1"/>
    <col min="15636" max="15637" width="3.28515625" style="101" customWidth="1"/>
    <col min="15638" max="15638" width="3.7109375" style="101" bestFit="1" customWidth="1"/>
    <col min="15639" max="15643" width="3.7109375" style="101" customWidth="1"/>
    <col min="15644" max="15644" width="3.85546875" style="101" customWidth="1"/>
    <col min="15645" max="15647" width="4.7109375" style="101" customWidth="1"/>
    <col min="15648" max="15872" width="9.140625" style="101"/>
    <col min="15873" max="15873" width="4.140625" style="101" customWidth="1"/>
    <col min="15874" max="15874" width="24.140625" style="101" bestFit="1" customWidth="1"/>
    <col min="15875" max="15875" width="12.7109375" style="101" customWidth="1"/>
    <col min="15876" max="15876" width="3.7109375" style="101" bestFit="1" customWidth="1"/>
    <col min="15877" max="15890" width="3.28515625" style="101" customWidth="1"/>
    <col min="15891" max="15891" width="4.28515625" style="101" customWidth="1"/>
    <col min="15892" max="15893" width="3.28515625" style="101" customWidth="1"/>
    <col min="15894" max="15894" width="3.7109375" style="101" bestFit="1" customWidth="1"/>
    <col min="15895" max="15899" width="3.7109375" style="101" customWidth="1"/>
    <col min="15900" max="15900" width="3.85546875" style="101" customWidth="1"/>
    <col min="15901" max="15903" width="4.7109375" style="101" customWidth="1"/>
    <col min="15904" max="16128" width="9.140625" style="101"/>
    <col min="16129" max="16129" width="4.140625" style="101" customWidth="1"/>
    <col min="16130" max="16130" width="24.140625" style="101" bestFit="1" customWidth="1"/>
    <col min="16131" max="16131" width="12.7109375" style="101" customWidth="1"/>
    <col min="16132" max="16132" width="3.7109375" style="101" bestFit="1" customWidth="1"/>
    <col min="16133" max="16146" width="3.28515625" style="101" customWidth="1"/>
    <col min="16147" max="16147" width="4.28515625" style="101" customWidth="1"/>
    <col min="16148" max="16149" width="3.28515625" style="101" customWidth="1"/>
    <col min="16150" max="16150" width="3.7109375" style="101" bestFit="1" customWidth="1"/>
    <col min="16151" max="16155" width="3.7109375" style="101" customWidth="1"/>
    <col min="16156" max="16156" width="3.85546875" style="101" customWidth="1"/>
    <col min="16157" max="16159" width="4.7109375" style="101" customWidth="1"/>
    <col min="16160" max="16384" width="9.140625" style="101"/>
  </cols>
  <sheetData>
    <row r="1" spans="1:35" ht="115.5" customHeight="1">
      <c r="A1" s="92" t="s">
        <v>272</v>
      </c>
      <c r="B1" s="93" t="s">
        <v>273</v>
      </c>
      <c r="C1" s="151" t="s">
        <v>274</v>
      </c>
      <c r="D1" s="94" t="s">
        <v>275</v>
      </c>
      <c r="E1" s="94" t="s">
        <v>276</v>
      </c>
      <c r="F1" s="94" t="s">
        <v>76</v>
      </c>
      <c r="G1" s="95" t="s">
        <v>277</v>
      </c>
      <c r="H1" s="94" t="s">
        <v>278</v>
      </c>
      <c r="I1" s="96" t="s">
        <v>279</v>
      </c>
      <c r="J1" s="97" t="s">
        <v>280</v>
      </c>
      <c r="K1" s="94" t="s">
        <v>281</v>
      </c>
      <c r="L1" s="98" t="s">
        <v>282</v>
      </c>
      <c r="M1" s="98" t="s">
        <v>283</v>
      </c>
      <c r="N1" s="94" t="s">
        <v>284</v>
      </c>
      <c r="O1" s="97" t="s">
        <v>285</v>
      </c>
      <c r="P1" s="94" t="s">
        <v>286</v>
      </c>
      <c r="Q1" s="94" t="s">
        <v>287</v>
      </c>
      <c r="R1" s="98" t="s">
        <v>288</v>
      </c>
      <c r="S1" s="94" t="s">
        <v>289</v>
      </c>
      <c r="T1" s="94" t="s">
        <v>290</v>
      </c>
      <c r="U1" s="98" t="s">
        <v>291</v>
      </c>
      <c r="V1" s="94" t="s">
        <v>292</v>
      </c>
      <c r="W1" s="97" t="s">
        <v>285</v>
      </c>
      <c r="X1" s="94" t="s">
        <v>293</v>
      </c>
      <c r="Y1" s="94" t="s">
        <v>294</v>
      </c>
      <c r="Z1" s="94" t="s">
        <v>295</v>
      </c>
      <c r="AA1" s="94" t="s">
        <v>296</v>
      </c>
      <c r="AB1" s="97" t="s">
        <v>297</v>
      </c>
      <c r="AC1" s="99" t="s">
        <v>298</v>
      </c>
      <c r="AD1" s="100" t="s">
        <v>299</v>
      </c>
      <c r="AE1" s="129" t="s">
        <v>2</v>
      </c>
      <c r="AF1" s="133" t="s">
        <v>342</v>
      </c>
      <c r="AG1" s="134" t="s">
        <v>343</v>
      </c>
    </row>
    <row r="2" spans="1:35" ht="7.5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35"/>
      <c r="AG2" s="136"/>
    </row>
    <row r="3" spans="1:35" ht="22.5">
      <c r="A3" s="118" t="s">
        <v>300</v>
      </c>
      <c r="B3" s="119" t="s">
        <v>301</v>
      </c>
      <c r="C3" s="120" t="s">
        <v>302</v>
      </c>
      <c r="D3" s="120">
        <v>2</v>
      </c>
      <c r="E3" s="120"/>
      <c r="F3" s="121"/>
      <c r="G3" s="122"/>
      <c r="H3" s="121">
        <v>5</v>
      </c>
      <c r="I3" s="121"/>
      <c r="J3" s="106"/>
      <c r="K3" s="121"/>
      <c r="L3" s="121"/>
      <c r="M3" s="121"/>
      <c r="N3" s="121"/>
      <c r="O3" s="106"/>
      <c r="P3" s="121">
        <v>30</v>
      </c>
      <c r="Q3" s="121"/>
      <c r="R3" s="121"/>
      <c r="S3" s="121"/>
      <c r="T3" s="121"/>
      <c r="U3" s="121"/>
      <c r="V3" s="121"/>
      <c r="W3" s="106"/>
      <c r="X3" s="121"/>
      <c r="Y3" s="121"/>
      <c r="Z3" s="121"/>
      <c r="AA3" s="121"/>
      <c r="AB3" s="106"/>
      <c r="AC3" s="108">
        <f>SUM(D3:I3,K3:N3,P3:V3,X3:AA3)</f>
        <v>37</v>
      </c>
      <c r="AD3" s="138">
        <f>J3+O3+W3+AB3</f>
        <v>0</v>
      </c>
      <c r="AE3" s="130">
        <f t="shared" ref="AE3:AE16" si="0">SUM(AC3:AD3)</f>
        <v>37</v>
      </c>
      <c r="AF3" s="137">
        <v>100.7</v>
      </c>
      <c r="AG3" s="139"/>
    </row>
    <row r="4" spans="1:35" s="110" customFormat="1" ht="33.75">
      <c r="A4" s="118" t="s">
        <v>303</v>
      </c>
      <c r="B4" s="123" t="s">
        <v>304</v>
      </c>
      <c r="C4" s="120" t="s">
        <v>305</v>
      </c>
      <c r="D4" s="120">
        <v>3</v>
      </c>
      <c r="E4" s="120"/>
      <c r="F4" s="121"/>
      <c r="G4" s="122"/>
      <c r="H4" s="121"/>
      <c r="I4" s="121"/>
      <c r="J4" s="106">
        <v>6</v>
      </c>
      <c r="K4" s="121"/>
      <c r="L4" s="121"/>
      <c r="M4" s="121"/>
      <c r="N4" s="121"/>
      <c r="O4" s="106"/>
      <c r="P4" s="121">
        <v>30</v>
      </c>
      <c r="Q4" s="121"/>
      <c r="R4" s="121"/>
      <c r="S4" s="121"/>
      <c r="T4" s="121"/>
      <c r="U4" s="121"/>
      <c r="V4" s="121"/>
      <c r="W4" s="106"/>
      <c r="X4" s="121"/>
      <c r="Y4" s="121"/>
      <c r="Z4" s="121"/>
      <c r="AA4" s="121"/>
      <c r="AB4" s="106"/>
      <c r="AC4" s="108">
        <f t="shared" ref="AC4:AC16" si="1">SUM(D4:I4,K4:N4,P4:V4,X4:AA4)</f>
        <v>33</v>
      </c>
      <c r="AD4" s="138">
        <f t="shared" ref="AD4:AD16" si="2">J4+O4+W4+AB4</f>
        <v>6</v>
      </c>
      <c r="AE4" s="130">
        <f t="shared" si="0"/>
        <v>39</v>
      </c>
      <c r="AF4" s="140">
        <v>99.35</v>
      </c>
      <c r="AG4" s="139"/>
      <c r="AH4" s="101"/>
      <c r="AI4" s="101"/>
    </row>
    <row r="5" spans="1:35" s="110" customFormat="1" ht="27" customHeight="1">
      <c r="A5" s="102" t="s">
        <v>306</v>
      </c>
      <c r="B5" s="109" t="s">
        <v>307</v>
      </c>
      <c r="C5" s="103" t="s">
        <v>308</v>
      </c>
      <c r="D5" s="103"/>
      <c r="E5" s="103"/>
      <c r="F5" s="104"/>
      <c r="G5" s="105"/>
      <c r="H5" s="104"/>
      <c r="I5" s="104"/>
      <c r="J5" s="106">
        <v>2</v>
      </c>
      <c r="K5" s="104"/>
      <c r="L5" s="107"/>
      <c r="M5" s="107"/>
      <c r="N5" s="104"/>
      <c r="O5" s="106"/>
      <c r="P5" s="104">
        <v>30</v>
      </c>
      <c r="Q5" s="104"/>
      <c r="R5" s="107"/>
      <c r="S5" s="104"/>
      <c r="T5" s="104"/>
      <c r="U5" s="107"/>
      <c r="V5" s="104"/>
      <c r="W5" s="106">
        <v>6</v>
      </c>
      <c r="X5" s="104"/>
      <c r="Y5" s="104"/>
      <c r="Z5" s="104"/>
      <c r="AA5" s="104">
        <v>10</v>
      </c>
      <c r="AB5" s="106"/>
      <c r="AC5" s="108">
        <f t="shared" si="1"/>
        <v>40</v>
      </c>
      <c r="AD5" s="138">
        <f t="shared" si="2"/>
        <v>8</v>
      </c>
      <c r="AE5" s="131">
        <f t="shared" si="0"/>
        <v>48</v>
      </c>
      <c r="AF5" s="141"/>
      <c r="AG5" s="139"/>
      <c r="AH5" s="101"/>
      <c r="AI5" s="101"/>
    </row>
    <row r="6" spans="1:35" ht="28.5" customHeight="1">
      <c r="A6" s="102" t="s">
        <v>309</v>
      </c>
      <c r="B6" s="109" t="s">
        <v>310</v>
      </c>
      <c r="C6" s="103" t="s">
        <v>311</v>
      </c>
      <c r="D6" s="103">
        <v>4</v>
      </c>
      <c r="E6" s="103"/>
      <c r="F6" s="104"/>
      <c r="G6" s="105"/>
      <c r="H6" s="104">
        <v>15</v>
      </c>
      <c r="I6" s="104"/>
      <c r="J6" s="106"/>
      <c r="K6" s="104"/>
      <c r="L6" s="107"/>
      <c r="M6" s="107"/>
      <c r="N6" s="104"/>
      <c r="O6" s="106"/>
      <c r="P6" s="104">
        <v>30</v>
      </c>
      <c r="Q6" s="104"/>
      <c r="R6" s="107"/>
      <c r="S6" s="104"/>
      <c r="T6" s="104"/>
      <c r="U6" s="107"/>
      <c r="V6" s="104"/>
      <c r="W6" s="106"/>
      <c r="X6" s="104"/>
      <c r="Y6" s="104"/>
      <c r="Z6" s="104"/>
      <c r="AA6" s="104"/>
      <c r="AB6" s="106"/>
      <c r="AC6" s="108">
        <f t="shared" si="1"/>
        <v>49</v>
      </c>
      <c r="AD6" s="138">
        <f t="shared" si="2"/>
        <v>0</v>
      </c>
      <c r="AE6" s="131">
        <f t="shared" si="0"/>
        <v>49</v>
      </c>
      <c r="AF6" s="142"/>
      <c r="AG6" s="139"/>
    </row>
    <row r="7" spans="1:35" ht="22.5">
      <c r="A7" s="124" t="s">
        <v>312</v>
      </c>
      <c r="B7" s="125" t="s">
        <v>313</v>
      </c>
      <c r="C7" s="126" t="s">
        <v>314</v>
      </c>
      <c r="D7" s="126">
        <v>15</v>
      </c>
      <c r="E7" s="126"/>
      <c r="F7" s="127"/>
      <c r="G7" s="128"/>
      <c r="H7" s="127"/>
      <c r="I7" s="127"/>
      <c r="J7" s="106">
        <v>2</v>
      </c>
      <c r="K7" s="127"/>
      <c r="L7" s="127"/>
      <c r="M7" s="127"/>
      <c r="N7" s="127"/>
      <c r="O7" s="106">
        <v>8</v>
      </c>
      <c r="P7" s="127">
        <v>30</v>
      </c>
      <c r="Q7" s="127"/>
      <c r="R7" s="127"/>
      <c r="S7" s="127"/>
      <c r="T7" s="127"/>
      <c r="U7" s="127"/>
      <c r="V7" s="127"/>
      <c r="W7" s="106"/>
      <c r="X7" s="127"/>
      <c r="Y7" s="127"/>
      <c r="Z7" s="127"/>
      <c r="AA7" s="127">
        <v>25</v>
      </c>
      <c r="AB7" s="106"/>
      <c r="AC7" s="108">
        <f t="shared" si="1"/>
        <v>70</v>
      </c>
      <c r="AD7" s="138">
        <f t="shared" si="2"/>
        <v>10</v>
      </c>
      <c r="AE7" s="132">
        <f t="shared" si="0"/>
        <v>80</v>
      </c>
      <c r="AF7" s="143"/>
      <c r="AG7" s="144">
        <v>101.4</v>
      </c>
    </row>
    <row r="8" spans="1:35" ht="48.75" customHeight="1">
      <c r="A8" s="102" t="s">
        <v>315</v>
      </c>
      <c r="B8" s="109" t="s">
        <v>316</v>
      </c>
      <c r="C8" s="103" t="s">
        <v>317</v>
      </c>
      <c r="D8" s="103">
        <v>3</v>
      </c>
      <c r="E8" s="103"/>
      <c r="F8" s="104"/>
      <c r="G8" s="105"/>
      <c r="H8" s="104">
        <v>10</v>
      </c>
      <c r="I8" s="104"/>
      <c r="J8" s="106">
        <v>14</v>
      </c>
      <c r="K8" s="104"/>
      <c r="L8" s="107"/>
      <c r="M8" s="107"/>
      <c r="N8" s="104"/>
      <c r="O8" s="106"/>
      <c r="P8" s="104">
        <v>30</v>
      </c>
      <c r="Q8" s="104"/>
      <c r="R8" s="107"/>
      <c r="S8" s="104"/>
      <c r="T8" s="104"/>
      <c r="U8" s="107"/>
      <c r="V8" s="104"/>
      <c r="W8" s="106">
        <v>18</v>
      </c>
      <c r="X8" s="104"/>
      <c r="Y8" s="104"/>
      <c r="Z8" s="104"/>
      <c r="AA8" s="104">
        <v>10</v>
      </c>
      <c r="AB8" s="106">
        <v>18</v>
      </c>
      <c r="AC8" s="108">
        <f t="shared" si="1"/>
        <v>53</v>
      </c>
      <c r="AD8" s="138">
        <f t="shared" si="2"/>
        <v>50</v>
      </c>
      <c r="AE8" s="131">
        <f t="shared" si="0"/>
        <v>103</v>
      </c>
      <c r="AF8" s="142"/>
      <c r="AG8" s="145"/>
    </row>
    <row r="9" spans="1:35">
      <c r="A9" s="102" t="s">
        <v>318</v>
      </c>
      <c r="B9" s="109" t="s">
        <v>319</v>
      </c>
      <c r="C9" s="103" t="s">
        <v>320</v>
      </c>
      <c r="D9" s="103">
        <v>18</v>
      </c>
      <c r="E9" s="103"/>
      <c r="F9" s="104"/>
      <c r="G9" s="105"/>
      <c r="H9" s="104">
        <v>100</v>
      </c>
      <c r="I9" s="104"/>
      <c r="J9" s="106"/>
      <c r="K9" s="104"/>
      <c r="L9" s="107"/>
      <c r="M9" s="107"/>
      <c r="N9" s="104"/>
      <c r="O9" s="106"/>
      <c r="P9" s="104"/>
      <c r="Q9" s="104"/>
      <c r="R9" s="107"/>
      <c r="S9" s="104"/>
      <c r="T9" s="104"/>
      <c r="U9" s="107"/>
      <c r="V9" s="104"/>
      <c r="W9" s="106"/>
      <c r="X9" s="104"/>
      <c r="Y9" s="104"/>
      <c r="Z9" s="104"/>
      <c r="AA9" s="104">
        <v>10</v>
      </c>
      <c r="AB9" s="106"/>
      <c r="AC9" s="108">
        <f t="shared" si="1"/>
        <v>128</v>
      </c>
      <c r="AD9" s="138">
        <f t="shared" si="2"/>
        <v>0</v>
      </c>
      <c r="AE9" s="131">
        <f t="shared" si="0"/>
        <v>128</v>
      </c>
      <c r="AF9" s="142"/>
      <c r="AG9" s="145"/>
    </row>
    <row r="10" spans="1:35" ht="22.5">
      <c r="A10" s="124" t="s">
        <v>321</v>
      </c>
      <c r="B10" s="125" t="s">
        <v>322</v>
      </c>
      <c r="C10" s="126" t="s">
        <v>323</v>
      </c>
      <c r="D10" s="126">
        <v>60</v>
      </c>
      <c r="E10" s="126"/>
      <c r="F10" s="127"/>
      <c r="G10" s="128">
        <v>60</v>
      </c>
      <c r="H10" s="127"/>
      <c r="I10" s="127"/>
      <c r="J10" s="106"/>
      <c r="K10" s="127"/>
      <c r="L10" s="127"/>
      <c r="M10" s="127"/>
      <c r="N10" s="127"/>
      <c r="O10" s="106"/>
      <c r="P10" s="127">
        <v>30</v>
      </c>
      <c r="Q10" s="127"/>
      <c r="R10" s="127"/>
      <c r="S10" s="127"/>
      <c r="T10" s="127"/>
      <c r="U10" s="127"/>
      <c r="V10" s="127"/>
      <c r="W10" s="106">
        <v>4</v>
      </c>
      <c r="X10" s="127"/>
      <c r="Y10" s="127"/>
      <c r="Z10" s="127"/>
      <c r="AA10" s="127"/>
      <c r="AB10" s="106"/>
      <c r="AC10" s="108">
        <f t="shared" si="1"/>
        <v>150</v>
      </c>
      <c r="AD10" s="138">
        <f t="shared" si="2"/>
        <v>4</v>
      </c>
      <c r="AE10" s="132">
        <f t="shared" si="0"/>
        <v>154</v>
      </c>
      <c r="AF10" s="143"/>
      <c r="AG10" s="146">
        <v>100.05</v>
      </c>
    </row>
    <row r="11" spans="1:35" ht="52.5" customHeight="1">
      <c r="A11" s="124" t="s">
        <v>324</v>
      </c>
      <c r="B11" s="125" t="s">
        <v>325</v>
      </c>
      <c r="C11" s="126" t="s">
        <v>326</v>
      </c>
      <c r="D11" s="126">
        <v>27</v>
      </c>
      <c r="E11" s="126"/>
      <c r="F11" s="127">
        <v>60</v>
      </c>
      <c r="G11" s="128"/>
      <c r="H11" s="127"/>
      <c r="I11" s="127"/>
      <c r="J11" s="106">
        <v>34</v>
      </c>
      <c r="K11" s="127"/>
      <c r="L11" s="127"/>
      <c r="M11" s="127"/>
      <c r="N11" s="127"/>
      <c r="O11" s="106">
        <v>4</v>
      </c>
      <c r="P11" s="127">
        <v>30</v>
      </c>
      <c r="Q11" s="127"/>
      <c r="R11" s="127"/>
      <c r="S11" s="127"/>
      <c r="T11" s="127"/>
      <c r="U11" s="127"/>
      <c r="V11" s="127"/>
      <c r="W11" s="106">
        <v>20</v>
      </c>
      <c r="X11" s="127"/>
      <c r="Y11" s="127"/>
      <c r="Z11" s="127"/>
      <c r="AA11" s="127">
        <v>10</v>
      </c>
      <c r="AB11" s="106">
        <v>14</v>
      </c>
      <c r="AC11" s="108">
        <f t="shared" si="1"/>
        <v>127</v>
      </c>
      <c r="AD11" s="138">
        <f t="shared" si="2"/>
        <v>72</v>
      </c>
      <c r="AE11" s="132">
        <f t="shared" si="0"/>
        <v>199</v>
      </c>
      <c r="AF11" s="143"/>
      <c r="AG11" s="144">
        <v>98.7</v>
      </c>
    </row>
    <row r="12" spans="1:35" ht="22.5">
      <c r="A12" s="118" t="s">
        <v>327</v>
      </c>
      <c r="B12" s="123" t="s">
        <v>328</v>
      </c>
      <c r="C12" s="120" t="s">
        <v>329</v>
      </c>
      <c r="D12" s="120">
        <v>60</v>
      </c>
      <c r="E12" s="120"/>
      <c r="F12" s="121"/>
      <c r="G12" s="122"/>
      <c r="H12" s="121"/>
      <c r="I12" s="121"/>
      <c r="J12" s="106">
        <v>50</v>
      </c>
      <c r="K12" s="121"/>
      <c r="L12" s="121"/>
      <c r="M12" s="121"/>
      <c r="N12" s="121"/>
      <c r="O12" s="106">
        <v>30</v>
      </c>
      <c r="P12" s="121"/>
      <c r="Q12" s="121">
        <v>60</v>
      </c>
      <c r="R12" s="121"/>
      <c r="S12" s="121"/>
      <c r="T12" s="121"/>
      <c r="U12" s="121"/>
      <c r="V12" s="121"/>
      <c r="W12" s="106">
        <v>36</v>
      </c>
      <c r="X12" s="121"/>
      <c r="Y12" s="121"/>
      <c r="Z12" s="121"/>
      <c r="AA12" s="121">
        <v>20</v>
      </c>
      <c r="AB12" s="106">
        <v>0</v>
      </c>
      <c r="AC12" s="108">
        <f t="shared" si="1"/>
        <v>140</v>
      </c>
      <c r="AD12" s="138">
        <f t="shared" si="2"/>
        <v>116</v>
      </c>
      <c r="AE12" s="130">
        <f t="shared" si="0"/>
        <v>256</v>
      </c>
      <c r="AF12" s="147">
        <v>98</v>
      </c>
      <c r="AG12" s="148"/>
    </row>
    <row r="13" spans="1:35" ht="33.75">
      <c r="A13" s="102" t="s">
        <v>330</v>
      </c>
      <c r="B13" s="109" t="s">
        <v>331</v>
      </c>
      <c r="C13" s="103" t="s">
        <v>332</v>
      </c>
      <c r="D13" s="103">
        <v>60</v>
      </c>
      <c r="E13" s="103"/>
      <c r="F13" s="104"/>
      <c r="G13" s="105"/>
      <c r="H13" s="104"/>
      <c r="I13" s="104"/>
      <c r="J13" s="106">
        <v>24</v>
      </c>
      <c r="K13" s="104"/>
      <c r="L13" s="107"/>
      <c r="M13" s="107"/>
      <c r="N13" s="104"/>
      <c r="O13" s="106"/>
      <c r="P13" s="104">
        <v>30</v>
      </c>
      <c r="Q13" s="104">
        <v>100</v>
      </c>
      <c r="R13" s="107"/>
      <c r="S13" s="104"/>
      <c r="T13" s="104"/>
      <c r="U13" s="107"/>
      <c r="V13" s="104"/>
      <c r="W13" s="106">
        <v>74</v>
      </c>
      <c r="X13" s="104">
        <v>60</v>
      </c>
      <c r="Y13" s="104"/>
      <c r="Z13" s="104">
        <v>60</v>
      </c>
      <c r="AA13" s="104"/>
      <c r="AB13" s="106">
        <v>18</v>
      </c>
      <c r="AC13" s="108">
        <f t="shared" si="1"/>
        <v>310</v>
      </c>
      <c r="AD13" s="138">
        <f t="shared" si="2"/>
        <v>116</v>
      </c>
      <c r="AE13" s="131">
        <f t="shared" si="0"/>
        <v>426</v>
      </c>
      <c r="AF13" s="142"/>
      <c r="AG13" s="148"/>
    </row>
    <row r="14" spans="1:35" ht="33.75">
      <c r="A14" s="124" t="s">
        <v>333</v>
      </c>
      <c r="B14" s="125" t="s">
        <v>334</v>
      </c>
      <c r="C14" s="126" t="s">
        <v>335</v>
      </c>
      <c r="D14" s="126">
        <v>60</v>
      </c>
      <c r="E14" s="126"/>
      <c r="F14" s="127"/>
      <c r="G14" s="128">
        <v>60</v>
      </c>
      <c r="H14" s="127">
        <v>10</v>
      </c>
      <c r="I14" s="127"/>
      <c r="J14" s="106"/>
      <c r="K14" s="127">
        <v>200</v>
      </c>
      <c r="L14" s="127"/>
      <c r="M14" s="127"/>
      <c r="N14" s="127"/>
      <c r="O14" s="106"/>
      <c r="P14" s="127">
        <v>30</v>
      </c>
      <c r="Q14" s="127">
        <v>60</v>
      </c>
      <c r="R14" s="127"/>
      <c r="S14" s="127"/>
      <c r="T14" s="127"/>
      <c r="U14" s="127"/>
      <c r="V14" s="127"/>
      <c r="W14" s="106">
        <v>4</v>
      </c>
      <c r="X14" s="127"/>
      <c r="Y14" s="127"/>
      <c r="Z14" s="127"/>
      <c r="AA14" s="127">
        <v>20</v>
      </c>
      <c r="AB14" s="106"/>
      <c r="AC14" s="108">
        <f t="shared" si="1"/>
        <v>440</v>
      </c>
      <c r="AD14" s="138">
        <f t="shared" si="2"/>
        <v>4</v>
      </c>
      <c r="AE14" s="132">
        <f t="shared" si="0"/>
        <v>444</v>
      </c>
      <c r="AF14" s="143"/>
      <c r="AG14" s="146">
        <v>97.35</v>
      </c>
    </row>
    <row r="15" spans="1:35">
      <c r="A15" s="102" t="s">
        <v>336</v>
      </c>
      <c r="B15" s="109" t="s">
        <v>337</v>
      </c>
      <c r="C15" s="103" t="s">
        <v>338</v>
      </c>
      <c r="D15" s="103">
        <v>60</v>
      </c>
      <c r="E15" s="103">
        <v>60</v>
      </c>
      <c r="F15" s="104"/>
      <c r="G15" s="105">
        <v>60</v>
      </c>
      <c r="H15" s="104">
        <v>35</v>
      </c>
      <c r="I15" s="104"/>
      <c r="J15" s="106"/>
      <c r="K15" s="104"/>
      <c r="L15" s="107"/>
      <c r="M15" s="107">
        <v>60</v>
      </c>
      <c r="N15" s="104"/>
      <c r="O15" s="106">
        <v>18</v>
      </c>
      <c r="P15" s="104">
        <v>30</v>
      </c>
      <c r="Q15" s="104"/>
      <c r="R15" s="107"/>
      <c r="S15" s="104"/>
      <c r="T15" s="104"/>
      <c r="U15" s="107"/>
      <c r="V15" s="104"/>
      <c r="W15" s="106">
        <v>32</v>
      </c>
      <c r="X15" s="104"/>
      <c r="Y15" s="104">
        <v>60</v>
      </c>
      <c r="Z15" s="104"/>
      <c r="AA15" s="104">
        <v>50</v>
      </c>
      <c r="AB15" s="106">
        <v>26</v>
      </c>
      <c r="AC15" s="108">
        <f t="shared" si="1"/>
        <v>415</v>
      </c>
      <c r="AD15" s="138">
        <f t="shared" si="2"/>
        <v>76</v>
      </c>
      <c r="AE15" s="131">
        <f t="shared" si="0"/>
        <v>491</v>
      </c>
      <c r="AF15" s="142"/>
      <c r="AG15" s="148"/>
    </row>
    <row r="16" spans="1:35" ht="49.5" customHeight="1" thickBot="1">
      <c r="A16" s="124" t="s">
        <v>339</v>
      </c>
      <c r="B16" s="125" t="s">
        <v>340</v>
      </c>
      <c r="C16" s="126" t="s">
        <v>341</v>
      </c>
      <c r="D16" s="126">
        <v>60</v>
      </c>
      <c r="E16" s="126"/>
      <c r="F16" s="127"/>
      <c r="G16" s="128"/>
      <c r="H16" s="127">
        <v>30</v>
      </c>
      <c r="I16" s="127"/>
      <c r="J16" s="106">
        <v>56</v>
      </c>
      <c r="K16" s="127">
        <v>60</v>
      </c>
      <c r="L16" s="127"/>
      <c r="M16" s="127">
        <v>60</v>
      </c>
      <c r="N16" s="127"/>
      <c r="O16" s="106">
        <v>2</v>
      </c>
      <c r="P16" s="127">
        <v>30</v>
      </c>
      <c r="Q16" s="127">
        <v>60</v>
      </c>
      <c r="R16" s="127"/>
      <c r="S16" s="127"/>
      <c r="T16" s="127"/>
      <c r="U16" s="127"/>
      <c r="V16" s="127"/>
      <c r="W16" s="106">
        <v>56</v>
      </c>
      <c r="X16" s="127">
        <v>60</v>
      </c>
      <c r="Y16" s="127"/>
      <c r="Z16" s="127"/>
      <c r="AA16" s="127">
        <v>35</v>
      </c>
      <c r="AB16" s="106">
        <v>8</v>
      </c>
      <c r="AC16" s="108">
        <f t="shared" si="1"/>
        <v>395</v>
      </c>
      <c r="AD16" s="138">
        <f t="shared" si="2"/>
        <v>122</v>
      </c>
      <c r="AE16" s="132">
        <f t="shared" si="0"/>
        <v>517</v>
      </c>
      <c r="AF16" s="149"/>
      <c r="AG16" s="150">
        <v>96</v>
      </c>
    </row>
    <row r="17" spans="1:32" ht="13.5" thickBot="1">
      <c r="A17" s="112"/>
      <c r="AF17" s="111"/>
    </row>
    <row r="18" spans="1:32" ht="13.5" thickTop="1">
      <c r="AF18" s="111"/>
    </row>
    <row r="19" spans="1:32">
      <c r="AF19" s="111"/>
    </row>
    <row r="20" spans="1:32">
      <c r="AF20" s="111"/>
    </row>
    <row r="21" spans="1:32">
      <c r="AF21" s="111"/>
    </row>
    <row r="22" spans="1:32">
      <c r="AF22" s="111"/>
    </row>
    <row r="23" spans="1:32">
      <c r="AF23" s="111"/>
    </row>
    <row r="24" spans="1:32" ht="34.5" customHeight="1">
      <c r="AF24" s="111"/>
    </row>
    <row r="25" spans="1:32">
      <c r="AF25" s="111"/>
    </row>
    <row r="27" spans="1:32">
      <c r="AF27" s="111"/>
    </row>
    <row r="28" spans="1:32">
      <c r="AF28" s="111"/>
    </row>
    <row r="29" spans="1:32">
      <c r="AF29" s="111"/>
    </row>
    <row r="30" spans="1:32">
      <c r="AF30" s="111"/>
    </row>
    <row r="31" spans="1:32">
      <c r="AF31" s="111"/>
    </row>
    <row r="32" spans="1:32">
      <c r="AF32" s="111"/>
    </row>
    <row r="33" spans="32:32">
      <c r="AF33" s="111"/>
    </row>
  </sheetData>
  <mergeCells count="1">
    <mergeCell ref="A2:AE2"/>
  </mergeCells>
  <printOptions horizontalCentered="1"/>
  <pageMargins left="0.19685039370078741" right="0.19685039370078741" top="0.39370078740157483" bottom="0.59055118110236227" header="0.27559055118110237" footer="0.19685039370078741"/>
  <pageSetup paperSize="9" scale="77" orientation="landscape" horizontalDpi="1200" verticalDpi="1200" r:id="rId1"/>
  <headerFooter alignWithMargins="0">
    <oddFooter>&amp;CXX. Bakancsos Atom Kupa
Eredményértesítő&amp;R2017.03.25.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21"/>
  <sheetViews>
    <sheetView view="pageBreakPreview" zoomScale="120" zoomScaleNormal="100" zoomScaleSheetLayoutView="120" workbookViewId="0">
      <pane xSplit="3" ySplit="2" topLeftCell="D9" activePane="bottomRight" state="frozen"/>
      <selection activeCell="I26" sqref="H26:I26"/>
      <selection pane="topRight" activeCell="I26" sqref="H26:I26"/>
      <selection pane="bottomLeft" activeCell="I26" sqref="H26:I26"/>
      <selection pane="bottomRight" activeCell="B20" sqref="B20"/>
    </sheetView>
  </sheetViews>
  <sheetFormatPr defaultColWidth="11.140625" defaultRowHeight="98.25" customHeight="1"/>
  <cols>
    <col min="1" max="1" width="6.140625" style="4" customWidth="1"/>
    <col min="2" max="2" width="13.42578125" style="5" customWidth="1"/>
    <col min="3" max="3" width="13.5703125" style="6" bestFit="1" customWidth="1"/>
    <col min="4" max="4" width="3.28515625" style="7" customWidth="1"/>
    <col min="5" max="6" width="3.28515625" style="4" customWidth="1"/>
    <col min="7" max="7" width="3.28515625" style="7" customWidth="1"/>
    <col min="8" max="8" width="3.28515625" style="78" customWidth="1"/>
    <col min="9" max="11" width="3.28515625" style="7" customWidth="1"/>
    <col min="12" max="12" width="5.140625" style="7" bestFit="1" customWidth="1"/>
    <col min="13" max="13" width="3.28515625" style="14" customWidth="1"/>
    <col min="14" max="15" width="3.28515625" style="7" customWidth="1"/>
    <col min="16" max="16" width="3.28515625" style="78" customWidth="1"/>
    <col min="17" max="18" width="3.28515625" style="7" customWidth="1"/>
    <col min="19" max="19" width="3.28515625" style="78" customWidth="1"/>
    <col min="20" max="20" width="3.28515625" style="7" customWidth="1"/>
    <col min="21" max="21" width="3.28515625" style="78" customWidth="1"/>
    <col min="22" max="23" width="4.28515625" style="7" customWidth="1"/>
    <col min="24" max="24" width="3.85546875" style="7" customWidth="1"/>
    <col min="25" max="25" width="4.7109375" style="8" customWidth="1"/>
    <col min="26" max="26" width="12.7109375" style="2" bestFit="1" customWidth="1"/>
    <col min="27" max="16384" width="11.140625" style="2"/>
  </cols>
  <sheetData>
    <row r="1" spans="1:25" s="3" customFormat="1" ht="135" customHeight="1" thickTop="1" thickBot="1">
      <c r="A1" s="32" t="s">
        <v>135</v>
      </c>
      <c r="B1" s="33" t="s">
        <v>147</v>
      </c>
      <c r="C1" s="33" t="s">
        <v>216</v>
      </c>
      <c r="D1" s="34" t="s">
        <v>148</v>
      </c>
      <c r="E1" s="34" t="s">
        <v>149</v>
      </c>
      <c r="F1" s="34" t="s">
        <v>150</v>
      </c>
      <c r="G1" s="34" t="s">
        <v>151</v>
      </c>
      <c r="H1" s="57" t="s">
        <v>3</v>
      </c>
      <c r="I1" s="34" t="s">
        <v>152</v>
      </c>
      <c r="J1" s="34" t="s">
        <v>153</v>
      </c>
      <c r="K1" s="34" t="s">
        <v>136</v>
      </c>
      <c r="L1" s="34" t="s">
        <v>154</v>
      </c>
      <c r="M1" s="34" t="s">
        <v>155</v>
      </c>
      <c r="N1" s="34" t="s">
        <v>145</v>
      </c>
      <c r="O1" s="34" t="s">
        <v>156</v>
      </c>
      <c r="P1" s="57" t="s">
        <v>3</v>
      </c>
      <c r="Q1" s="34" t="s">
        <v>157</v>
      </c>
      <c r="R1" s="34" t="s">
        <v>159</v>
      </c>
      <c r="S1" s="57" t="s">
        <v>3</v>
      </c>
      <c r="T1" s="34" t="s">
        <v>160</v>
      </c>
      <c r="U1" s="57" t="s">
        <v>4</v>
      </c>
      <c r="V1" s="36" t="s">
        <v>6</v>
      </c>
      <c r="W1" s="36" t="s">
        <v>158</v>
      </c>
      <c r="X1" s="36" t="s">
        <v>7</v>
      </c>
      <c r="Y1" s="37" t="s">
        <v>2</v>
      </c>
    </row>
    <row r="2" spans="1:25" s="3" customFormat="1" ht="13.5" customHeight="1" thickTop="1">
      <c r="A2" s="58" t="s">
        <v>137</v>
      </c>
      <c r="B2" s="59"/>
      <c r="C2" s="59"/>
      <c r="D2" s="60"/>
      <c r="E2" s="60"/>
      <c r="F2" s="60"/>
      <c r="G2" s="60"/>
      <c r="H2" s="61"/>
      <c r="I2" s="60"/>
      <c r="J2" s="60"/>
      <c r="K2" s="60"/>
      <c r="L2" s="60"/>
      <c r="M2" s="60"/>
      <c r="N2" s="60"/>
      <c r="O2" s="60"/>
      <c r="P2" s="61"/>
      <c r="Q2" s="60"/>
      <c r="R2" s="60"/>
      <c r="S2" s="61"/>
      <c r="T2" s="60"/>
      <c r="U2" s="61"/>
      <c r="V2" s="62"/>
      <c r="W2" s="62"/>
      <c r="X2" s="62"/>
      <c r="Y2" s="63"/>
    </row>
    <row r="3" spans="1:25" s="71" customFormat="1" ht="26.25">
      <c r="A3" s="64">
        <v>1</v>
      </c>
      <c r="B3" s="65" t="s">
        <v>161</v>
      </c>
      <c r="C3" s="66" t="s">
        <v>162</v>
      </c>
      <c r="D3" s="67"/>
      <c r="E3" s="67"/>
      <c r="F3" s="67"/>
      <c r="G3" s="67"/>
      <c r="H3" s="68"/>
      <c r="I3" s="67"/>
      <c r="J3" s="67"/>
      <c r="K3" s="67"/>
      <c r="L3" s="67"/>
      <c r="M3" s="69"/>
      <c r="N3" s="67">
        <v>15</v>
      </c>
      <c r="O3" s="67"/>
      <c r="P3" s="68"/>
      <c r="Q3" s="67"/>
      <c r="R3" s="67"/>
      <c r="S3" s="68"/>
      <c r="T3" s="67">
        <v>25</v>
      </c>
      <c r="U3" s="68"/>
      <c r="V3" s="70">
        <f>SUM(D3:U3)-H3-P3-S3-U3</f>
        <v>40</v>
      </c>
      <c r="W3" s="70">
        <v>6</v>
      </c>
      <c r="X3" s="70">
        <f t="shared" ref="X3:X13" si="0">+H3+P3+S3+U3</f>
        <v>0</v>
      </c>
      <c r="Y3" s="22">
        <f t="shared" ref="Y3:Y13" si="1">SUM(V3:X3)</f>
        <v>46</v>
      </c>
    </row>
    <row r="4" spans="1:25" s="71" customFormat="1" ht="34.5" customHeight="1">
      <c r="A4" s="64">
        <v>2</v>
      </c>
      <c r="B4" s="65" t="s">
        <v>163</v>
      </c>
      <c r="C4" s="66" t="s">
        <v>164</v>
      </c>
      <c r="D4" s="67"/>
      <c r="E4" s="67"/>
      <c r="F4" s="67"/>
      <c r="G4" s="67"/>
      <c r="H4" s="68"/>
      <c r="I4" s="67"/>
      <c r="J4" s="67"/>
      <c r="K4" s="67"/>
      <c r="L4" s="67"/>
      <c r="M4" s="69"/>
      <c r="N4" s="67"/>
      <c r="O4" s="67"/>
      <c r="P4" s="68"/>
      <c r="Q4" s="67"/>
      <c r="R4" s="67"/>
      <c r="S4" s="68"/>
      <c r="T4" s="67">
        <v>45</v>
      </c>
      <c r="U4" s="68"/>
      <c r="V4" s="70">
        <f t="shared" ref="V4:V13" si="2">SUM(D4:U4)-H4-P4-S4-U4</f>
        <v>45</v>
      </c>
      <c r="W4" s="70">
        <v>8</v>
      </c>
      <c r="X4" s="70">
        <f t="shared" si="0"/>
        <v>0</v>
      </c>
      <c r="Y4" s="22">
        <f t="shared" si="1"/>
        <v>53</v>
      </c>
    </row>
    <row r="5" spans="1:25" s="71" customFormat="1" ht="34.5" customHeight="1">
      <c r="A5" s="64">
        <v>3</v>
      </c>
      <c r="B5" s="65" t="s">
        <v>165</v>
      </c>
      <c r="C5" s="66" t="s">
        <v>139</v>
      </c>
      <c r="D5" s="67"/>
      <c r="E5" s="67"/>
      <c r="F5" s="67"/>
      <c r="G5" s="67"/>
      <c r="H5" s="68"/>
      <c r="I5" s="67"/>
      <c r="J5" s="67"/>
      <c r="K5" s="67"/>
      <c r="L5" s="67"/>
      <c r="M5" s="69"/>
      <c r="N5" s="67">
        <v>25</v>
      </c>
      <c r="O5" s="67"/>
      <c r="P5" s="68"/>
      <c r="Q5" s="67"/>
      <c r="R5" s="67"/>
      <c r="S5" s="68"/>
      <c r="T5" s="67">
        <v>25</v>
      </c>
      <c r="U5" s="68">
        <v>2</v>
      </c>
      <c r="V5" s="70">
        <f t="shared" si="2"/>
        <v>50</v>
      </c>
      <c r="W5" s="70">
        <v>6</v>
      </c>
      <c r="X5" s="70">
        <f t="shared" si="0"/>
        <v>2</v>
      </c>
      <c r="Y5" s="22">
        <f t="shared" si="1"/>
        <v>58</v>
      </c>
    </row>
    <row r="6" spans="1:25" s="71" customFormat="1" ht="34.5" customHeight="1">
      <c r="A6" s="64">
        <v>4</v>
      </c>
      <c r="B6" s="65" t="s">
        <v>166</v>
      </c>
      <c r="C6" s="66" t="s">
        <v>167</v>
      </c>
      <c r="D6" s="67"/>
      <c r="E6" s="67"/>
      <c r="F6" s="67"/>
      <c r="G6" s="67"/>
      <c r="H6" s="68"/>
      <c r="I6" s="67"/>
      <c r="J6" s="67">
        <v>60</v>
      </c>
      <c r="K6" s="67"/>
      <c r="L6" s="67"/>
      <c r="M6" s="69"/>
      <c r="N6" s="67">
        <v>15</v>
      </c>
      <c r="O6" s="67"/>
      <c r="P6" s="68"/>
      <c r="Q6" s="67"/>
      <c r="R6" s="67"/>
      <c r="S6" s="68">
        <v>6</v>
      </c>
      <c r="T6" s="67">
        <v>20</v>
      </c>
      <c r="U6" s="68"/>
      <c r="V6" s="70">
        <f t="shared" si="2"/>
        <v>95</v>
      </c>
      <c r="W6" s="70">
        <v>6</v>
      </c>
      <c r="X6" s="70">
        <f t="shared" si="0"/>
        <v>6</v>
      </c>
      <c r="Y6" s="22">
        <f t="shared" si="1"/>
        <v>107</v>
      </c>
    </row>
    <row r="7" spans="1:25" s="71" customFormat="1" ht="18">
      <c r="A7" s="64">
        <v>5</v>
      </c>
      <c r="B7" s="65" t="s">
        <v>175</v>
      </c>
      <c r="C7" s="66" t="s">
        <v>140</v>
      </c>
      <c r="D7" s="67"/>
      <c r="E7" s="67"/>
      <c r="F7" s="67"/>
      <c r="G7" s="67"/>
      <c r="H7" s="68">
        <v>8</v>
      </c>
      <c r="I7" s="67"/>
      <c r="J7" s="67"/>
      <c r="K7" s="67"/>
      <c r="L7" s="67"/>
      <c r="M7" s="69"/>
      <c r="N7" s="67">
        <v>25</v>
      </c>
      <c r="O7" s="67"/>
      <c r="P7" s="68">
        <v>12</v>
      </c>
      <c r="Q7" s="67"/>
      <c r="R7" s="67"/>
      <c r="S7" s="68">
        <v>12</v>
      </c>
      <c r="T7" s="67">
        <v>50</v>
      </c>
      <c r="U7" s="68"/>
      <c r="V7" s="70">
        <f t="shared" si="2"/>
        <v>75</v>
      </c>
      <c r="W7" s="70">
        <v>6</v>
      </c>
      <c r="X7" s="70">
        <f t="shared" si="0"/>
        <v>32</v>
      </c>
      <c r="Y7" s="22">
        <f t="shared" si="1"/>
        <v>113</v>
      </c>
    </row>
    <row r="8" spans="1:25" s="71" customFormat="1" ht="34.5" customHeight="1">
      <c r="A8" s="64">
        <v>6</v>
      </c>
      <c r="B8" s="65" t="s">
        <v>138</v>
      </c>
      <c r="C8" s="66" t="s">
        <v>168</v>
      </c>
      <c r="D8" s="67"/>
      <c r="E8" s="67"/>
      <c r="F8" s="67"/>
      <c r="G8" s="67"/>
      <c r="H8" s="68">
        <v>40</v>
      </c>
      <c r="I8" s="67"/>
      <c r="J8" s="67"/>
      <c r="K8" s="67"/>
      <c r="L8" s="67"/>
      <c r="M8" s="69"/>
      <c r="N8" s="67">
        <v>25</v>
      </c>
      <c r="O8" s="67"/>
      <c r="P8" s="68"/>
      <c r="Q8" s="67"/>
      <c r="R8" s="67"/>
      <c r="S8" s="68"/>
      <c r="T8" s="67">
        <v>44</v>
      </c>
      <c r="U8" s="68"/>
      <c r="V8" s="70">
        <f t="shared" si="2"/>
        <v>69</v>
      </c>
      <c r="W8" s="70">
        <v>8</v>
      </c>
      <c r="X8" s="70">
        <f t="shared" si="0"/>
        <v>40</v>
      </c>
      <c r="Y8" s="22">
        <f t="shared" si="1"/>
        <v>117</v>
      </c>
    </row>
    <row r="9" spans="1:25" s="71" customFormat="1" ht="34.5" customHeight="1">
      <c r="A9" s="64">
        <v>7</v>
      </c>
      <c r="B9" s="65" t="s">
        <v>169</v>
      </c>
      <c r="C9" s="66" t="s">
        <v>170</v>
      </c>
      <c r="D9" s="67"/>
      <c r="E9" s="67"/>
      <c r="F9" s="67"/>
      <c r="G9" s="67"/>
      <c r="H9" s="68">
        <v>40</v>
      </c>
      <c r="I9" s="67"/>
      <c r="J9" s="67">
        <v>60</v>
      </c>
      <c r="K9" s="67"/>
      <c r="L9" s="67"/>
      <c r="M9" s="69"/>
      <c r="N9" s="67"/>
      <c r="O9" s="67"/>
      <c r="P9" s="68">
        <v>8</v>
      </c>
      <c r="Q9" s="67"/>
      <c r="R9" s="67"/>
      <c r="S9" s="68">
        <v>4</v>
      </c>
      <c r="T9" s="67"/>
      <c r="U9" s="68"/>
      <c r="V9" s="70">
        <f t="shared" si="2"/>
        <v>60</v>
      </c>
      <c r="W9" s="70">
        <v>8</v>
      </c>
      <c r="X9" s="70">
        <f t="shared" si="0"/>
        <v>52</v>
      </c>
      <c r="Y9" s="22">
        <f t="shared" si="1"/>
        <v>120</v>
      </c>
    </row>
    <row r="10" spans="1:25" s="71" customFormat="1" ht="34.5" customHeight="1">
      <c r="A10" s="64">
        <v>8</v>
      </c>
      <c r="B10" s="65" t="s">
        <v>171</v>
      </c>
      <c r="C10" s="66" t="s">
        <v>172</v>
      </c>
      <c r="D10" s="67"/>
      <c r="E10" s="67"/>
      <c r="F10" s="67"/>
      <c r="G10" s="67"/>
      <c r="H10" s="68"/>
      <c r="I10" s="67"/>
      <c r="J10" s="67">
        <v>60</v>
      </c>
      <c r="K10" s="67"/>
      <c r="L10" s="67"/>
      <c r="M10" s="69"/>
      <c r="N10" s="67">
        <v>25</v>
      </c>
      <c r="O10" s="67"/>
      <c r="P10" s="68">
        <v>2</v>
      </c>
      <c r="Q10" s="67"/>
      <c r="R10" s="67"/>
      <c r="S10" s="68"/>
      <c r="T10" s="67">
        <v>43</v>
      </c>
      <c r="U10" s="68"/>
      <c r="V10" s="70">
        <f t="shared" si="2"/>
        <v>128</v>
      </c>
      <c r="W10" s="70">
        <v>6</v>
      </c>
      <c r="X10" s="70">
        <f t="shared" si="0"/>
        <v>2</v>
      </c>
      <c r="Y10" s="22">
        <f t="shared" si="1"/>
        <v>136</v>
      </c>
    </row>
    <row r="11" spans="1:25" s="71" customFormat="1" ht="34.5" customHeight="1">
      <c r="A11" s="64">
        <v>9</v>
      </c>
      <c r="B11" s="65" t="s">
        <v>173</v>
      </c>
      <c r="C11" s="66" t="s">
        <v>174</v>
      </c>
      <c r="D11" s="67"/>
      <c r="E11" s="67"/>
      <c r="F11" s="67"/>
      <c r="G11" s="67"/>
      <c r="H11" s="68">
        <v>34</v>
      </c>
      <c r="I11" s="67"/>
      <c r="J11" s="67"/>
      <c r="K11" s="67"/>
      <c r="L11" s="67"/>
      <c r="M11" s="69"/>
      <c r="N11" s="67"/>
      <c r="O11" s="67"/>
      <c r="P11" s="68">
        <v>64</v>
      </c>
      <c r="Q11" s="67"/>
      <c r="R11" s="67"/>
      <c r="S11" s="68">
        <v>26</v>
      </c>
      <c r="T11" s="67">
        <v>50</v>
      </c>
      <c r="U11" s="68">
        <v>6</v>
      </c>
      <c r="V11" s="70">
        <f t="shared" si="2"/>
        <v>50</v>
      </c>
      <c r="W11" s="70">
        <v>10</v>
      </c>
      <c r="X11" s="70">
        <f t="shared" si="0"/>
        <v>130</v>
      </c>
      <c r="Y11" s="22">
        <f t="shared" si="1"/>
        <v>190</v>
      </c>
    </row>
    <row r="12" spans="1:25" ht="35.25">
      <c r="A12" s="64">
        <v>10</v>
      </c>
      <c r="B12" s="65" t="s">
        <v>178</v>
      </c>
      <c r="C12" s="66" t="s">
        <v>187</v>
      </c>
      <c r="D12" s="67"/>
      <c r="E12" s="67"/>
      <c r="F12" s="67"/>
      <c r="G12" s="67"/>
      <c r="H12" s="68">
        <v>2</v>
      </c>
      <c r="I12" s="67"/>
      <c r="J12" s="67">
        <v>60</v>
      </c>
      <c r="K12" s="67"/>
      <c r="L12" s="67"/>
      <c r="M12" s="69"/>
      <c r="N12" s="67">
        <v>10</v>
      </c>
      <c r="O12" s="67"/>
      <c r="P12" s="68">
        <v>54</v>
      </c>
      <c r="Q12" s="67"/>
      <c r="R12" s="67"/>
      <c r="S12" s="68">
        <v>22</v>
      </c>
      <c r="T12" s="67">
        <v>38</v>
      </c>
      <c r="U12" s="68">
        <v>10</v>
      </c>
      <c r="V12" s="70">
        <f t="shared" si="2"/>
        <v>108</v>
      </c>
      <c r="W12" s="70">
        <v>6</v>
      </c>
      <c r="X12" s="70">
        <f t="shared" si="0"/>
        <v>88</v>
      </c>
      <c r="Y12" s="22">
        <f t="shared" si="1"/>
        <v>202</v>
      </c>
    </row>
    <row r="13" spans="1:25" s="71" customFormat="1" ht="34.5" customHeight="1">
      <c r="A13" s="64">
        <v>11</v>
      </c>
      <c r="B13" s="65" t="s">
        <v>176</v>
      </c>
      <c r="C13" s="66" t="s">
        <v>177</v>
      </c>
      <c r="D13" s="67"/>
      <c r="E13" s="67"/>
      <c r="F13" s="67"/>
      <c r="G13" s="67"/>
      <c r="H13" s="68">
        <v>78</v>
      </c>
      <c r="I13" s="67">
        <v>100</v>
      </c>
      <c r="J13" s="67"/>
      <c r="K13" s="67"/>
      <c r="L13" s="67"/>
      <c r="M13" s="69"/>
      <c r="N13" s="67">
        <v>25</v>
      </c>
      <c r="O13" s="67"/>
      <c r="P13" s="68">
        <v>28</v>
      </c>
      <c r="Q13" s="67">
        <v>60</v>
      </c>
      <c r="R13" s="67"/>
      <c r="S13" s="68">
        <v>22</v>
      </c>
      <c r="T13" s="67"/>
      <c r="U13" s="68">
        <v>6</v>
      </c>
      <c r="V13" s="70">
        <f t="shared" si="2"/>
        <v>185</v>
      </c>
      <c r="W13" s="70">
        <v>4</v>
      </c>
      <c r="X13" s="70">
        <f t="shared" si="0"/>
        <v>134</v>
      </c>
      <c r="Y13" s="22">
        <f t="shared" si="1"/>
        <v>323</v>
      </c>
    </row>
    <row r="14" spans="1:25" s="71" customFormat="1" ht="12" customHeight="1" thickBot="1">
      <c r="A14" s="64"/>
      <c r="B14" s="65"/>
      <c r="C14" s="66"/>
      <c r="D14" s="67"/>
      <c r="E14" s="67"/>
      <c r="F14" s="67"/>
      <c r="G14" s="67"/>
      <c r="H14" s="68"/>
      <c r="I14" s="67"/>
      <c r="J14" s="67"/>
      <c r="K14" s="67"/>
      <c r="L14" s="67"/>
      <c r="M14" s="69"/>
      <c r="N14" s="67"/>
      <c r="O14" s="67"/>
      <c r="P14" s="68"/>
      <c r="Q14" s="67"/>
      <c r="R14" s="67"/>
      <c r="S14" s="68"/>
      <c r="T14" s="67"/>
      <c r="U14" s="68"/>
      <c r="V14" s="70"/>
      <c r="W14" s="70"/>
      <c r="X14" s="70"/>
      <c r="Y14" s="22"/>
    </row>
    <row r="15" spans="1:25" s="77" customFormat="1" ht="15" thickTop="1">
      <c r="A15" s="72" t="s">
        <v>141</v>
      </c>
      <c r="B15" s="73"/>
      <c r="C15" s="73"/>
      <c r="D15" s="74"/>
      <c r="E15" s="74"/>
      <c r="F15" s="74"/>
      <c r="G15" s="74"/>
      <c r="H15" s="75"/>
      <c r="I15" s="74"/>
      <c r="J15" s="74"/>
      <c r="K15" s="74"/>
      <c r="L15" s="74"/>
      <c r="M15" s="74"/>
      <c r="N15" s="74"/>
      <c r="O15" s="74"/>
      <c r="P15" s="75"/>
      <c r="Q15" s="74"/>
      <c r="R15" s="74"/>
      <c r="S15" s="75"/>
      <c r="T15" s="74"/>
      <c r="U15" s="75"/>
      <c r="V15" s="74"/>
      <c r="W15" s="74"/>
      <c r="X15" s="74"/>
      <c r="Y15" s="76"/>
    </row>
    <row r="16" spans="1:25" s="77" customFormat="1" ht="35.25">
      <c r="A16" s="64">
        <v>1</v>
      </c>
      <c r="B16" s="65" t="s">
        <v>185</v>
      </c>
      <c r="C16" s="66" t="s">
        <v>179</v>
      </c>
      <c r="D16" s="67"/>
      <c r="E16" s="67"/>
      <c r="F16" s="67"/>
      <c r="G16" s="67"/>
      <c r="H16" s="68">
        <v>18</v>
      </c>
      <c r="I16" s="67"/>
      <c r="J16" s="67"/>
      <c r="K16" s="67"/>
      <c r="L16" s="67"/>
      <c r="M16" s="69"/>
      <c r="N16" s="67">
        <v>10</v>
      </c>
      <c r="O16" s="67"/>
      <c r="P16" s="68">
        <v>10</v>
      </c>
      <c r="Q16" s="67"/>
      <c r="R16" s="67"/>
      <c r="S16" s="68">
        <v>36</v>
      </c>
      <c r="T16" s="67"/>
      <c r="U16" s="68">
        <v>32</v>
      </c>
      <c r="V16" s="70">
        <f>SUM(D16:U16)-H16-P16-S16-U16</f>
        <v>10</v>
      </c>
      <c r="W16" s="70">
        <v>12</v>
      </c>
      <c r="X16" s="70">
        <f>+H16+P16+S16+U16</f>
        <v>96</v>
      </c>
      <c r="Y16" s="22">
        <f>SUM(V16:X16)</f>
        <v>118</v>
      </c>
    </row>
    <row r="17" spans="1:25" s="77" customFormat="1" ht="18.75">
      <c r="A17" s="64">
        <v>2</v>
      </c>
      <c r="B17" s="65" t="s">
        <v>180</v>
      </c>
      <c r="C17" s="66" t="s">
        <v>181</v>
      </c>
      <c r="D17" s="67"/>
      <c r="E17" s="67"/>
      <c r="F17" s="67"/>
      <c r="G17" s="67"/>
      <c r="H17" s="68">
        <v>40</v>
      </c>
      <c r="I17" s="67"/>
      <c r="J17" s="67">
        <v>60</v>
      </c>
      <c r="K17" s="67"/>
      <c r="L17" s="67"/>
      <c r="M17" s="69"/>
      <c r="N17" s="67">
        <v>60</v>
      </c>
      <c r="O17" s="67"/>
      <c r="P17" s="68">
        <v>8</v>
      </c>
      <c r="Q17" s="67"/>
      <c r="R17" s="67"/>
      <c r="S17" s="68">
        <v>4</v>
      </c>
      <c r="T17" s="67">
        <v>60</v>
      </c>
      <c r="U17" s="68"/>
      <c r="V17" s="70">
        <f>SUM(D17:U17)-H17-P17-S17-U17</f>
        <v>180</v>
      </c>
      <c r="W17" s="70">
        <v>6</v>
      </c>
      <c r="X17" s="70">
        <f>+H17+P17+S17+U17</f>
        <v>52</v>
      </c>
      <c r="Y17" s="22">
        <f t="shared" ref="Y17:Y19" si="3">SUM(V17:X17)</f>
        <v>238</v>
      </c>
    </row>
    <row r="18" spans="1:25" s="77" customFormat="1" ht="27">
      <c r="A18" s="64">
        <v>3</v>
      </c>
      <c r="B18" s="65" t="s">
        <v>184</v>
      </c>
      <c r="C18" s="66" t="s">
        <v>186</v>
      </c>
      <c r="D18" s="67"/>
      <c r="E18" s="67"/>
      <c r="F18" s="67"/>
      <c r="G18" s="67"/>
      <c r="H18" s="68">
        <v>14</v>
      </c>
      <c r="I18" s="67">
        <v>60</v>
      </c>
      <c r="J18" s="67">
        <v>60</v>
      </c>
      <c r="K18" s="67"/>
      <c r="L18" s="67"/>
      <c r="M18" s="69"/>
      <c r="N18" s="67">
        <v>10</v>
      </c>
      <c r="O18" s="67"/>
      <c r="P18" s="68">
        <v>92</v>
      </c>
      <c r="Q18" s="67"/>
      <c r="R18" s="67"/>
      <c r="S18" s="68">
        <v>30</v>
      </c>
      <c r="T18" s="67">
        <v>45</v>
      </c>
      <c r="U18" s="68">
        <v>16</v>
      </c>
      <c r="V18" s="70">
        <f>SUM(D18:U18)-H18-P18-S18-U18</f>
        <v>175</v>
      </c>
      <c r="W18" s="70">
        <v>14</v>
      </c>
      <c r="X18" s="70">
        <f>+H18+P18+S18+U18</f>
        <v>152</v>
      </c>
      <c r="Y18" s="22">
        <f>SUM(V18:X18)</f>
        <v>341</v>
      </c>
    </row>
    <row r="19" spans="1:25" s="77" customFormat="1" ht="27">
      <c r="A19" s="64">
        <v>3</v>
      </c>
      <c r="B19" s="65" t="s">
        <v>182</v>
      </c>
      <c r="C19" s="66" t="s">
        <v>183</v>
      </c>
      <c r="D19" s="67"/>
      <c r="E19" s="67"/>
      <c r="F19" s="67"/>
      <c r="G19" s="67">
        <v>100</v>
      </c>
      <c r="H19" s="68"/>
      <c r="I19" s="67"/>
      <c r="J19" s="67"/>
      <c r="K19" s="67"/>
      <c r="L19" s="67"/>
      <c r="M19" s="69"/>
      <c r="N19" s="67">
        <v>10</v>
      </c>
      <c r="O19" s="67"/>
      <c r="P19" s="68">
        <v>122</v>
      </c>
      <c r="Q19" s="67"/>
      <c r="R19" s="67"/>
      <c r="S19" s="68">
        <v>104</v>
      </c>
      <c r="T19" s="67">
        <v>15</v>
      </c>
      <c r="U19" s="68">
        <v>4</v>
      </c>
      <c r="V19" s="70">
        <f>SUM(D19:U19)-H19-P19-S19-U19</f>
        <v>125</v>
      </c>
      <c r="W19" s="70">
        <v>16</v>
      </c>
      <c r="X19" s="70">
        <f>+H19+P19+S19+U19</f>
        <v>230</v>
      </c>
      <c r="Y19" s="22">
        <f t="shared" si="3"/>
        <v>371</v>
      </c>
    </row>
    <row r="21" spans="1:25" ht="14.25"/>
  </sheetData>
  <printOptions horizontalCentered="1"/>
  <pageMargins left="0.19685039370078741" right="0.19685039370078741" top="0.39370078740157483" bottom="0.59055118110236227" header="0.27559055118110237" footer="0.19685039370078741"/>
  <pageSetup paperSize="9" orientation="landscape" horizontalDpi="1200" verticalDpi="1200" r:id="rId1"/>
  <headerFooter alignWithMargins="0">
    <oddFooter>&amp;CXX. Bakancsos Atom Kupa
Eredményértesítő&amp;R2017.03.25.</oddFooter>
  </headerFooter>
  <rowBreaks count="1" manualBreakCount="1">
    <brk id="14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25"/>
  <sheetViews>
    <sheetView view="pageBreakPreview" zoomScale="130" zoomScaleNormal="100" zoomScaleSheetLayoutView="130" workbookViewId="0">
      <pane xSplit="3" ySplit="2" topLeftCell="D15" activePane="bottomRight" state="frozen"/>
      <selection activeCell="I26" sqref="H26:I26"/>
      <selection pane="topRight" activeCell="I26" sqref="H26:I26"/>
      <selection pane="bottomLeft" activeCell="I26" sqref="H26:I26"/>
      <selection pane="bottomRight" activeCell="I26" sqref="H26:I26"/>
    </sheetView>
  </sheetViews>
  <sheetFormatPr defaultColWidth="11.140625" defaultRowHeight="98.25" customHeight="1"/>
  <cols>
    <col min="1" max="1" width="6.140625" style="4" customWidth="1"/>
    <col min="2" max="2" width="13.42578125" style="5" customWidth="1"/>
    <col min="3" max="3" width="13.5703125" style="6" bestFit="1" customWidth="1"/>
    <col min="4" max="4" width="3.7109375" style="7" bestFit="1" customWidth="1"/>
    <col min="5" max="5" width="3.7109375" style="83" bestFit="1" customWidth="1"/>
    <col min="6" max="7" width="3.7109375" style="4" bestFit="1" customWidth="1"/>
    <col min="8" max="8" width="3.7109375" style="7" bestFit="1" customWidth="1"/>
    <col min="9" max="9" width="3.7109375" style="83" bestFit="1" customWidth="1"/>
    <col min="10" max="12" width="3.5703125" style="7" bestFit="1" customWidth="1"/>
    <col min="13" max="13" width="3" style="83" bestFit="1" customWidth="1"/>
    <col min="14" max="15" width="3.5703125" style="7" bestFit="1" customWidth="1"/>
    <col min="16" max="16" width="3" style="83" hidden="1" customWidth="1"/>
    <col min="17" max="17" width="3.28515625" style="83" customWidth="1"/>
    <col min="18" max="18" width="4.28515625" style="7" customWidth="1"/>
    <col min="19" max="19" width="4.28515625" style="91" customWidth="1"/>
    <col min="20" max="20" width="3.85546875" style="7" customWidth="1"/>
    <col min="21" max="21" width="4.7109375" style="8" customWidth="1"/>
    <col min="22" max="22" width="11.5703125" style="2" bestFit="1" customWidth="1"/>
    <col min="23" max="16384" width="11.140625" style="2"/>
  </cols>
  <sheetData>
    <row r="1" spans="1:21" s="3" customFormat="1" ht="135" customHeight="1" thickTop="1" thickBot="1">
      <c r="A1" s="32" t="s">
        <v>142</v>
      </c>
      <c r="B1" s="33" t="s">
        <v>237</v>
      </c>
      <c r="C1" s="33" t="s">
        <v>271</v>
      </c>
      <c r="D1" s="34" t="s">
        <v>217</v>
      </c>
      <c r="E1" s="79" t="s">
        <v>3</v>
      </c>
      <c r="F1" s="34" t="s">
        <v>218</v>
      </c>
      <c r="G1" s="34" t="s">
        <v>219</v>
      </c>
      <c r="H1" s="34" t="s">
        <v>220</v>
      </c>
      <c r="I1" s="79" t="s">
        <v>3</v>
      </c>
      <c r="J1" s="34" t="s">
        <v>221</v>
      </c>
      <c r="K1" s="34" t="s">
        <v>222</v>
      </c>
      <c r="L1" s="34" t="s">
        <v>223</v>
      </c>
      <c r="M1" s="79" t="s">
        <v>3</v>
      </c>
      <c r="N1" s="34" t="s">
        <v>224</v>
      </c>
      <c r="O1" s="34" t="s">
        <v>225</v>
      </c>
      <c r="P1" s="79"/>
      <c r="Q1" s="79" t="s">
        <v>4</v>
      </c>
      <c r="R1" s="36" t="s">
        <v>6</v>
      </c>
      <c r="S1" s="87" t="s">
        <v>158</v>
      </c>
      <c r="T1" s="36" t="s">
        <v>7</v>
      </c>
      <c r="U1" s="37" t="s">
        <v>2</v>
      </c>
    </row>
    <row r="2" spans="1:21" s="3" customFormat="1" ht="13.5" customHeight="1" thickTop="1">
      <c r="A2" s="58" t="s">
        <v>142</v>
      </c>
      <c r="B2" s="59"/>
      <c r="C2" s="59"/>
      <c r="D2" s="60"/>
      <c r="E2" s="80"/>
      <c r="F2" s="60"/>
      <c r="G2" s="60"/>
      <c r="H2" s="60"/>
      <c r="I2" s="80"/>
      <c r="J2" s="60"/>
      <c r="K2" s="60"/>
      <c r="L2" s="60"/>
      <c r="M2" s="80"/>
      <c r="N2" s="60"/>
      <c r="O2" s="60"/>
      <c r="P2" s="80"/>
      <c r="Q2" s="80"/>
      <c r="R2" s="62"/>
      <c r="S2" s="88"/>
      <c r="T2" s="62"/>
      <c r="U2" s="63"/>
    </row>
    <row r="3" spans="1:21" s="71" customFormat="1" ht="48.75" customHeight="1">
      <c r="A3" s="64">
        <v>1</v>
      </c>
      <c r="B3" s="65" t="s">
        <v>236</v>
      </c>
      <c r="C3" s="66" t="s">
        <v>238</v>
      </c>
      <c r="D3" s="67">
        <v>25</v>
      </c>
      <c r="E3" s="81"/>
      <c r="F3" s="67"/>
      <c r="G3" s="67"/>
      <c r="H3" s="67"/>
      <c r="I3" s="81"/>
      <c r="J3" s="67"/>
      <c r="K3" s="67"/>
      <c r="L3" s="67"/>
      <c r="M3" s="81">
        <v>4</v>
      </c>
      <c r="N3" s="67"/>
      <c r="O3" s="67">
        <v>10</v>
      </c>
      <c r="P3" s="81"/>
      <c r="Q3" s="81">
        <v>10</v>
      </c>
      <c r="R3" s="70">
        <f>SUM(D3:Q3)-E3-I3-M3-Q3</f>
        <v>35</v>
      </c>
      <c r="S3" s="89">
        <v>16</v>
      </c>
      <c r="T3" s="70">
        <f t="shared" ref="T3:T18" si="0">+E3+I3+M3+P3+Q3</f>
        <v>14</v>
      </c>
      <c r="U3" s="22">
        <f>SUM(R3:T3)</f>
        <v>65</v>
      </c>
    </row>
    <row r="4" spans="1:21" s="71" customFormat="1" ht="48" customHeight="1">
      <c r="A4" s="64">
        <v>2</v>
      </c>
      <c r="B4" s="65" t="s">
        <v>239</v>
      </c>
      <c r="C4" s="66" t="s">
        <v>240</v>
      </c>
      <c r="D4" s="67">
        <v>15</v>
      </c>
      <c r="E4" s="81"/>
      <c r="F4" s="67"/>
      <c r="G4" s="67"/>
      <c r="H4" s="67"/>
      <c r="I4" s="81"/>
      <c r="J4" s="67"/>
      <c r="K4" s="67"/>
      <c r="L4" s="67"/>
      <c r="M4" s="81">
        <v>24</v>
      </c>
      <c r="N4" s="67"/>
      <c r="O4" s="67">
        <v>10</v>
      </c>
      <c r="P4" s="81"/>
      <c r="Q4" s="81">
        <v>16</v>
      </c>
      <c r="R4" s="70">
        <f t="shared" ref="R4:R18" si="1">SUM(D4:Q4)-E4-I4-M4-Q4</f>
        <v>25</v>
      </c>
      <c r="S4" s="89">
        <v>8</v>
      </c>
      <c r="T4" s="70">
        <f t="shared" si="0"/>
        <v>40</v>
      </c>
      <c r="U4" s="22">
        <f t="shared" ref="U4:U18" si="2">SUM(R4:T4)</f>
        <v>73</v>
      </c>
    </row>
    <row r="5" spans="1:21" s="71" customFormat="1" ht="42.75">
      <c r="A5" s="64">
        <v>3</v>
      </c>
      <c r="B5" s="65" t="s">
        <v>241</v>
      </c>
      <c r="C5" s="66" t="s">
        <v>242</v>
      </c>
      <c r="D5" s="67"/>
      <c r="E5" s="81">
        <v>8</v>
      </c>
      <c r="F5" s="67"/>
      <c r="G5" s="67"/>
      <c r="H5" s="67"/>
      <c r="I5" s="81">
        <v>14</v>
      </c>
      <c r="J5" s="67"/>
      <c r="K5" s="67"/>
      <c r="L5" s="67"/>
      <c r="M5" s="81">
        <v>38</v>
      </c>
      <c r="N5" s="67"/>
      <c r="O5" s="67">
        <v>2</v>
      </c>
      <c r="P5" s="81"/>
      <c r="Q5" s="81">
        <v>34</v>
      </c>
      <c r="R5" s="70">
        <f t="shared" si="1"/>
        <v>2</v>
      </c>
      <c r="S5" s="89">
        <v>4</v>
      </c>
      <c r="T5" s="70">
        <f t="shared" si="0"/>
        <v>94</v>
      </c>
      <c r="U5" s="22">
        <f t="shared" si="2"/>
        <v>100</v>
      </c>
    </row>
    <row r="6" spans="1:21" s="71" customFormat="1" ht="34.5" customHeight="1">
      <c r="A6" s="64">
        <v>4</v>
      </c>
      <c r="B6" s="65" t="s">
        <v>243</v>
      </c>
      <c r="C6" s="66" t="s">
        <v>244</v>
      </c>
      <c r="D6" s="67">
        <v>25</v>
      </c>
      <c r="E6" s="81">
        <v>8</v>
      </c>
      <c r="F6" s="67"/>
      <c r="G6" s="67"/>
      <c r="H6" s="67"/>
      <c r="I6" s="81">
        <v>6</v>
      </c>
      <c r="J6" s="67"/>
      <c r="K6" s="67"/>
      <c r="L6" s="67"/>
      <c r="M6" s="81">
        <v>14</v>
      </c>
      <c r="N6" s="67"/>
      <c r="O6" s="67">
        <v>40</v>
      </c>
      <c r="P6" s="81"/>
      <c r="Q6" s="81">
        <v>4</v>
      </c>
      <c r="R6" s="70">
        <f t="shared" si="1"/>
        <v>65</v>
      </c>
      <c r="S6" s="89">
        <v>6</v>
      </c>
      <c r="T6" s="70">
        <f t="shared" si="0"/>
        <v>32</v>
      </c>
      <c r="U6" s="22">
        <f t="shared" si="2"/>
        <v>103</v>
      </c>
    </row>
    <row r="7" spans="1:21" s="71" customFormat="1" ht="39.75" customHeight="1">
      <c r="A7" s="64">
        <v>5</v>
      </c>
      <c r="B7" s="65" t="s">
        <v>245</v>
      </c>
      <c r="C7" s="66" t="s">
        <v>246</v>
      </c>
      <c r="D7" s="67">
        <v>10</v>
      </c>
      <c r="E7" s="81">
        <v>8</v>
      </c>
      <c r="F7" s="67"/>
      <c r="G7" s="67"/>
      <c r="H7" s="67"/>
      <c r="I7" s="81">
        <v>8</v>
      </c>
      <c r="J7" s="67"/>
      <c r="K7" s="67"/>
      <c r="L7" s="67"/>
      <c r="M7" s="81">
        <v>8</v>
      </c>
      <c r="N7" s="67"/>
      <c r="O7" s="67">
        <v>60</v>
      </c>
      <c r="P7" s="81"/>
      <c r="Q7" s="81">
        <v>18</v>
      </c>
      <c r="R7" s="70">
        <f t="shared" si="1"/>
        <v>70</v>
      </c>
      <c r="S7" s="89">
        <v>14</v>
      </c>
      <c r="T7" s="70">
        <f t="shared" si="0"/>
        <v>42</v>
      </c>
      <c r="U7" s="22">
        <f t="shared" si="2"/>
        <v>126</v>
      </c>
    </row>
    <row r="8" spans="1:21" s="71" customFormat="1" ht="37.5" customHeight="1">
      <c r="A8" s="64">
        <v>6</v>
      </c>
      <c r="B8" s="65" t="s">
        <v>247</v>
      </c>
      <c r="C8" s="66" t="s">
        <v>248</v>
      </c>
      <c r="D8" s="67"/>
      <c r="E8" s="81">
        <v>20</v>
      </c>
      <c r="F8" s="67"/>
      <c r="G8" s="67"/>
      <c r="H8" s="67"/>
      <c r="I8" s="81">
        <v>24</v>
      </c>
      <c r="J8" s="67"/>
      <c r="K8" s="67"/>
      <c r="L8" s="67"/>
      <c r="M8" s="81">
        <v>40</v>
      </c>
      <c r="N8" s="67"/>
      <c r="O8" s="67"/>
      <c r="P8" s="81"/>
      <c r="Q8" s="81">
        <v>38</v>
      </c>
      <c r="R8" s="70">
        <f t="shared" si="1"/>
        <v>0</v>
      </c>
      <c r="S8" s="89">
        <v>4</v>
      </c>
      <c r="T8" s="70">
        <f t="shared" si="0"/>
        <v>122</v>
      </c>
      <c r="U8" s="22">
        <f t="shared" si="2"/>
        <v>126</v>
      </c>
    </row>
    <row r="9" spans="1:21" s="71" customFormat="1" ht="51">
      <c r="A9" s="64">
        <v>7</v>
      </c>
      <c r="B9" s="65" t="s">
        <v>249</v>
      </c>
      <c r="C9" s="66" t="s">
        <v>250</v>
      </c>
      <c r="D9" s="67"/>
      <c r="E9" s="81">
        <v>14</v>
      </c>
      <c r="F9" s="67"/>
      <c r="G9" s="67"/>
      <c r="H9" s="67"/>
      <c r="I9" s="81">
        <v>20</v>
      </c>
      <c r="J9" s="67"/>
      <c r="K9" s="67"/>
      <c r="L9" s="67"/>
      <c r="M9" s="81">
        <v>38</v>
      </c>
      <c r="N9" s="67"/>
      <c r="O9" s="67">
        <v>14</v>
      </c>
      <c r="P9" s="81"/>
      <c r="Q9" s="81">
        <v>42</v>
      </c>
      <c r="R9" s="70">
        <f t="shared" si="1"/>
        <v>14</v>
      </c>
      <c r="S9" s="89">
        <v>4</v>
      </c>
      <c r="T9" s="70">
        <f t="shared" si="0"/>
        <v>114</v>
      </c>
      <c r="U9" s="22">
        <f t="shared" si="2"/>
        <v>132</v>
      </c>
    </row>
    <row r="10" spans="1:21" s="71" customFormat="1" ht="42.75">
      <c r="A10" s="64">
        <v>8</v>
      </c>
      <c r="B10" s="65" t="s">
        <v>253</v>
      </c>
      <c r="C10" s="66" t="s">
        <v>254</v>
      </c>
      <c r="D10" s="67"/>
      <c r="E10" s="81">
        <v>14</v>
      </c>
      <c r="F10" s="67"/>
      <c r="G10" s="67"/>
      <c r="H10" s="67"/>
      <c r="I10" s="81">
        <v>2</v>
      </c>
      <c r="J10" s="67"/>
      <c r="K10" s="67"/>
      <c r="L10" s="67"/>
      <c r="M10" s="81">
        <v>34</v>
      </c>
      <c r="N10" s="67"/>
      <c r="O10" s="67">
        <v>100</v>
      </c>
      <c r="P10" s="81"/>
      <c r="Q10" s="81">
        <v>8</v>
      </c>
      <c r="R10" s="70">
        <f>SUM(D10:Q10)-E10-I10-M10-Q10</f>
        <v>100</v>
      </c>
      <c r="S10" s="89">
        <v>8</v>
      </c>
      <c r="T10" s="70">
        <f t="shared" si="0"/>
        <v>58</v>
      </c>
      <c r="U10" s="22">
        <f>SUM(R10:T10)</f>
        <v>166</v>
      </c>
    </row>
    <row r="11" spans="1:21" s="71" customFormat="1" ht="34.5" customHeight="1">
      <c r="A11" s="64">
        <v>9</v>
      </c>
      <c r="B11" s="65" t="s">
        <v>251</v>
      </c>
      <c r="C11" s="66" t="s">
        <v>252</v>
      </c>
      <c r="D11" s="67">
        <v>40</v>
      </c>
      <c r="E11" s="81">
        <v>6</v>
      </c>
      <c r="F11" s="67"/>
      <c r="G11" s="67"/>
      <c r="H11" s="67"/>
      <c r="I11" s="81">
        <v>6</v>
      </c>
      <c r="J11" s="67"/>
      <c r="K11" s="67"/>
      <c r="L11" s="67"/>
      <c r="M11" s="81">
        <v>28</v>
      </c>
      <c r="N11" s="67"/>
      <c r="O11" s="67">
        <v>60</v>
      </c>
      <c r="P11" s="81"/>
      <c r="Q11" s="81">
        <v>30</v>
      </c>
      <c r="R11" s="70">
        <f t="shared" si="1"/>
        <v>100</v>
      </c>
      <c r="S11" s="89">
        <v>8</v>
      </c>
      <c r="T11" s="70">
        <f t="shared" si="0"/>
        <v>70</v>
      </c>
      <c r="U11" s="22">
        <f t="shared" si="2"/>
        <v>178</v>
      </c>
    </row>
    <row r="12" spans="1:21" s="71" customFormat="1" ht="36" customHeight="1">
      <c r="A12" s="64">
        <v>10</v>
      </c>
      <c r="B12" s="65" t="s">
        <v>255</v>
      </c>
      <c r="C12" s="66" t="s">
        <v>256</v>
      </c>
      <c r="D12" s="67">
        <v>25</v>
      </c>
      <c r="E12" s="81">
        <v>42</v>
      </c>
      <c r="F12" s="67"/>
      <c r="G12" s="67"/>
      <c r="H12" s="67"/>
      <c r="I12" s="81">
        <v>26</v>
      </c>
      <c r="J12" s="67"/>
      <c r="K12" s="67"/>
      <c r="L12" s="67"/>
      <c r="M12" s="81">
        <v>44</v>
      </c>
      <c r="N12" s="67"/>
      <c r="O12" s="67"/>
      <c r="P12" s="81"/>
      <c r="Q12" s="81">
        <v>42</v>
      </c>
      <c r="R12" s="70">
        <f t="shared" si="1"/>
        <v>25</v>
      </c>
      <c r="S12" s="89">
        <v>12</v>
      </c>
      <c r="T12" s="70">
        <f t="shared" si="0"/>
        <v>154</v>
      </c>
      <c r="U12" s="22">
        <f t="shared" si="2"/>
        <v>191</v>
      </c>
    </row>
    <row r="13" spans="1:21" s="71" customFormat="1" ht="36.75">
      <c r="A13" s="64">
        <v>11</v>
      </c>
      <c r="B13" s="65" t="s">
        <v>270</v>
      </c>
      <c r="C13" s="66" t="s">
        <v>259</v>
      </c>
      <c r="D13" s="67">
        <v>5</v>
      </c>
      <c r="E13" s="81">
        <v>4</v>
      </c>
      <c r="F13" s="67"/>
      <c r="G13" s="67"/>
      <c r="H13" s="67"/>
      <c r="I13" s="81">
        <v>16</v>
      </c>
      <c r="J13" s="67"/>
      <c r="K13" s="67"/>
      <c r="L13" s="67"/>
      <c r="M13" s="81">
        <v>6</v>
      </c>
      <c r="N13" s="67"/>
      <c r="O13" s="67">
        <v>100</v>
      </c>
      <c r="P13" s="81"/>
      <c r="Q13" s="81">
        <v>48</v>
      </c>
      <c r="R13" s="70">
        <f>SUM(D13:Q13)-E13-I13-M13-Q13</f>
        <v>105</v>
      </c>
      <c r="S13" s="89">
        <v>12</v>
      </c>
      <c r="T13" s="70">
        <f t="shared" si="0"/>
        <v>74</v>
      </c>
      <c r="U13" s="22">
        <f>SUM(R13:T13)</f>
        <v>191</v>
      </c>
    </row>
    <row r="14" spans="1:21" s="71" customFormat="1" ht="34.5" customHeight="1">
      <c r="A14" s="64">
        <v>12</v>
      </c>
      <c r="B14" s="65" t="s">
        <v>257</v>
      </c>
      <c r="C14" s="66" t="s">
        <v>258</v>
      </c>
      <c r="D14" s="67"/>
      <c r="E14" s="81">
        <v>6</v>
      </c>
      <c r="F14" s="67"/>
      <c r="G14" s="67"/>
      <c r="H14" s="67"/>
      <c r="I14" s="81">
        <v>46</v>
      </c>
      <c r="J14" s="67"/>
      <c r="K14" s="67"/>
      <c r="L14" s="67"/>
      <c r="M14" s="81">
        <v>48</v>
      </c>
      <c r="N14" s="67"/>
      <c r="O14" s="67">
        <v>60</v>
      </c>
      <c r="P14" s="81"/>
      <c r="Q14" s="81">
        <v>52</v>
      </c>
      <c r="R14" s="70">
        <f t="shared" si="1"/>
        <v>60</v>
      </c>
      <c r="S14" s="89">
        <v>8</v>
      </c>
      <c r="T14" s="70">
        <f t="shared" si="0"/>
        <v>152</v>
      </c>
      <c r="U14" s="22">
        <f t="shared" si="2"/>
        <v>220</v>
      </c>
    </row>
    <row r="15" spans="1:21" s="71" customFormat="1" ht="18">
      <c r="A15" s="64">
        <v>13</v>
      </c>
      <c r="B15" s="65" t="s">
        <v>264</v>
      </c>
      <c r="C15" s="66" t="s">
        <v>265</v>
      </c>
      <c r="D15" s="67">
        <v>10</v>
      </c>
      <c r="E15" s="81">
        <v>16</v>
      </c>
      <c r="F15" s="67">
        <v>100</v>
      </c>
      <c r="G15" s="67"/>
      <c r="H15" s="67"/>
      <c r="I15" s="81">
        <v>6</v>
      </c>
      <c r="J15" s="67"/>
      <c r="K15" s="67"/>
      <c r="L15" s="67"/>
      <c r="M15" s="81">
        <v>54</v>
      </c>
      <c r="N15" s="67"/>
      <c r="O15" s="67">
        <v>50</v>
      </c>
      <c r="P15" s="81"/>
      <c r="Q15" s="81">
        <v>40</v>
      </c>
      <c r="R15" s="70">
        <f>SUM(D15:Q15)-E15-I15-M15-Q15</f>
        <v>160</v>
      </c>
      <c r="S15" s="89">
        <v>12</v>
      </c>
      <c r="T15" s="70">
        <f t="shared" si="0"/>
        <v>116</v>
      </c>
      <c r="U15" s="22">
        <f>SUM(R15:T15)</f>
        <v>288</v>
      </c>
    </row>
    <row r="16" spans="1:21" s="71" customFormat="1" ht="42.75">
      <c r="A16" s="64">
        <v>14</v>
      </c>
      <c r="B16" s="65" t="s">
        <v>260</v>
      </c>
      <c r="C16" s="66" t="s">
        <v>261</v>
      </c>
      <c r="D16" s="67">
        <v>200</v>
      </c>
      <c r="E16" s="81"/>
      <c r="F16" s="67">
        <v>100</v>
      </c>
      <c r="G16" s="67"/>
      <c r="H16" s="67"/>
      <c r="I16" s="81">
        <v>80</v>
      </c>
      <c r="J16" s="67"/>
      <c r="K16" s="67"/>
      <c r="L16" s="67"/>
      <c r="M16" s="81">
        <v>66</v>
      </c>
      <c r="N16" s="67"/>
      <c r="O16" s="67">
        <v>60</v>
      </c>
      <c r="P16" s="81"/>
      <c r="Q16" s="81">
        <v>20</v>
      </c>
      <c r="R16" s="70">
        <f t="shared" si="1"/>
        <v>360</v>
      </c>
      <c r="S16" s="89">
        <v>10</v>
      </c>
      <c r="T16" s="70">
        <f t="shared" si="0"/>
        <v>166</v>
      </c>
      <c r="U16" s="22">
        <f t="shared" si="2"/>
        <v>536</v>
      </c>
    </row>
    <row r="17" spans="1:21" s="71" customFormat="1" ht="26.25">
      <c r="A17" s="64">
        <v>15</v>
      </c>
      <c r="B17" s="65" t="s">
        <v>262</v>
      </c>
      <c r="C17" s="66" t="s">
        <v>263</v>
      </c>
      <c r="D17" s="67"/>
      <c r="E17" s="81">
        <v>294</v>
      </c>
      <c r="F17" s="67">
        <v>100</v>
      </c>
      <c r="G17" s="67">
        <v>100</v>
      </c>
      <c r="H17" s="67">
        <v>200</v>
      </c>
      <c r="I17" s="81"/>
      <c r="J17" s="67">
        <v>100</v>
      </c>
      <c r="K17" s="67">
        <v>100</v>
      </c>
      <c r="L17" s="67">
        <v>200</v>
      </c>
      <c r="M17" s="81"/>
      <c r="N17" s="67">
        <v>100</v>
      </c>
      <c r="O17" s="67">
        <v>100</v>
      </c>
      <c r="P17" s="81"/>
      <c r="Q17" s="81">
        <v>132</v>
      </c>
      <c r="R17" s="70">
        <f t="shared" si="1"/>
        <v>1000</v>
      </c>
      <c r="S17" s="89">
        <v>14</v>
      </c>
      <c r="T17" s="70">
        <f t="shared" si="0"/>
        <v>426</v>
      </c>
      <c r="U17" s="22">
        <f t="shared" si="2"/>
        <v>1440</v>
      </c>
    </row>
    <row r="18" spans="1:21" s="71" customFormat="1" ht="12.75">
      <c r="A18" s="64">
        <v>16</v>
      </c>
      <c r="B18" s="65" t="s">
        <v>266</v>
      </c>
      <c r="C18" s="66" t="s">
        <v>267</v>
      </c>
      <c r="D18" s="67"/>
      <c r="E18" s="81"/>
      <c r="F18" s="67"/>
      <c r="G18" s="67"/>
      <c r="H18" s="67"/>
      <c r="I18" s="81">
        <v>24</v>
      </c>
      <c r="J18" s="67"/>
      <c r="K18" s="67"/>
      <c r="L18" s="67"/>
      <c r="M18" s="81">
        <v>24</v>
      </c>
      <c r="N18" s="67"/>
      <c r="O18" s="67">
        <v>10</v>
      </c>
      <c r="P18" s="81"/>
      <c r="Q18" s="81">
        <v>44</v>
      </c>
      <c r="R18" s="70">
        <f t="shared" si="1"/>
        <v>10</v>
      </c>
      <c r="S18" s="89"/>
      <c r="T18" s="70">
        <f t="shared" si="0"/>
        <v>92</v>
      </c>
      <c r="U18" s="22">
        <f t="shared" si="2"/>
        <v>102</v>
      </c>
    </row>
    <row r="19" spans="1:21" s="71" customFormat="1" ht="13.5" thickBot="1">
      <c r="A19" s="64">
        <v>17</v>
      </c>
      <c r="B19" s="65" t="s">
        <v>268</v>
      </c>
      <c r="C19" s="67" t="s">
        <v>269</v>
      </c>
      <c r="D19" s="67"/>
      <c r="E19" s="81"/>
      <c r="F19" s="67"/>
      <c r="G19" s="67"/>
      <c r="H19" s="67"/>
      <c r="I19" s="81"/>
      <c r="J19" s="67"/>
      <c r="K19" s="67"/>
      <c r="L19" s="67"/>
      <c r="M19" s="81"/>
      <c r="N19" s="67"/>
      <c r="O19" s="67"/>
      <c r="P19" s="81"/>
      <c r="Q19" s="81"/>
      <c r="R19" s="70"/>
      <c r="S19" s="89"/>
      <c r="T19" s="70"/>
      <c r="U19" s="22"/>
    </row>
    <row r="20" spans="1:21" s="77" customFormat="1" ht="15" thickTop="1">
      <c r="A20" s="72" t="s">
        <v>143</v>
      </c>
      <c r="B20" s="73"/>
      <c r="C20" s="73"/>
      <c r="D20" s="74"/>
      <c r="E20" s="82"/>
      <c r="F20" s="74"/>
      <c r="G20" s="74"/>
      <c r="H20" s="74"/>
      <c r="I20" s="82"/>
      <c r="J20" s="74"/>
      <c r="K20" s="74"/>
      <c r="L20" s="74"/>
      <c r="M20" s="82"/>
      <c r="N20" s="74"/>
      <c r="O20" s="74"/>
      <c r="P20" s="82"/>
      <c r="Q20" s="82"/>
      <c r="R20" s="74"/>
      <c r="S20" s="90"/>
      <c r="T20" s="74"/>
      <c r="U20" s="76"/>
    </row>
    <row r="21" spans="1:21" s="77" customFormat="1" ht="18.75">
      <c r="A21" s="64">
        <v>1</v>
      </c>
      <c r="B21" s="65" t="s">
        <v>226</v>
      </c>
      <c r="C21" s="66" t="s">
        <v>227</v>
      </c>
      <c r="D21" s="67">
        <v>10</v>
      </c>
      <c r="E21" s="81">
        <v>2</v>
      </c>
      <c r="F21" s="67"/>
      <c r="G21" s="67"/>
      <c r="H21" s="67"/>
      <c r="I21" s="81">
        <v>14</v>
      </c>
      <c r="J21" s="67"/>
      <c r="K21" s="67"/>
      <c r="L21" s="67"/>
      <c r="M21" s="81">
        <v>12</v>
      </c>
      <c r="N21" s="67"/>
      <c r="O21" s="67">
        <v>60</v>
      </c>
      <c r="P21" s="81"/>
      <c r="Q21" s="81">
        <v>16</v>
      </c>
      <c r="R21" s="70">
        <f>SUM(D21:Q21)-E21-I21-M21-Q21</f>
        <v>70</v>
      </c>
      <c r="S21" s="89">
        <v>14</v>
      </c>
      <c r="T21" s="70">
        <f>+E21+I21+M21+P21+Q21</f>
        <v>44</v>
      </c>
      <c r="U21" s="22">
        <f>SUM(R21:T21)</f>
        <v>128</v>
      </c>
    </row>
    <row r="22" spans="1:21" s="77" customFormat="1" ht="18.75">
      <c r="A22" s="64">
        <v>2</v>
      </c>
      <c r="B22" s="65" t="s">
        <v>228</v>
      </c>
      <c r="C22" s="66" t="s">
        <v>229</v>
      </c>
      <c r="D22" s="67"/>
      <c r="E22" s="81"/>
      <c r="F22" s="67"/>
      <c r="G22" s="67"/>
      <c r="H22" s="67"/>
      <c r="I22" s="81">
        <v>10</v>
      </c>
      <c r="J22" s="67"/>
      <c r="K22" s="67"/>
      <c r="L22" s="67"/>
      <c r="M22" s="81">
        <v>28</v>
      </c>
      <c r="N22" s="67"/>
      <c r="O22" s="67">
        <v>100</v>
      </c>
      <c r="P22" s="81"/>
      <c r="Q22" s="81">
        <v>10</v>
      </c>
      <c r="R22" s="70">
        <f t="shared" ref="R22:R24" si="3">SUM(D22:Q22)-E22-I22-M22-Q22</f>
        <v>100</v>
      </c>
      <c r="S22" s="89">
        <v>10</v>
      </c>
      <c r="T22" s="70">
        <f>+E22+I22+M22+P22+Q22</f>
        <v>48</v>
      </c>
      <c r="U22" s="22">
        <f t="shared" ref="U22:U25" si="4">SUM(R22:T22)</f>
        <v>158</v>
      </c>
    </row>
    <row r="23" spans="1:21" s="77" customFormat="1" ht="43.5">
      <c r="A23" s="64">
        <v>3</v>
      </c>
      <c r="B23" s="65" t="s">
        <v>230</v>
      </c>
      <c r="C23" s="66" t="s">
        <v>231</v>
      </c>
      <c r="D23" s="67"/>
      <c r="E23" s="81">
        <v>36</v>
      </c>
      <c r="F23" s="67">
        <v>100</v>
      </c>
      <c r="G23" s="67"/>
      <c r="H23" s="67"/>
      <c r="I23" s="81">
        <v>96</v>
      </c>
      <c r="J23" s="67"/>
      <c r="K23" s="67"/>
      <c r="L23" s="67"/>
      <c r="M23" s="81">
        <v>76</v>
      </c>
      <c r="N23" s="67">
        <v>100</v>
      </c>
      <c r="O23" s="67"/>
      <c r="P23" s="81"/>
      <c r="Q23" s="81">
        <v>26</v>
      </c>
      <c r="R23" s="70">
        <f t="shared" si="3"/>
        <v>200</v>
      </c>
      <c r="S23" s="89">
        <v>20</v>
      </c>
      <c r="T23" s="70">
        <f>+E23+I23+M23+P23+Q23</f>
        <v>234</v>
      </c>
      <c r="U23" s="22">
        <f t="shared" si="4"/>
        <v>454</v>
      </c>
    </row>
    <row r="24" spans="1:21" s="77" customFormat="1" ht="37.5">
      <c r="A24" s="64">
        <v>4</v>
      </c>
      <c r="B24" s="65" t="s">
        <v>232</v>
      </c>
      <c r="C24" s="66" t="s">
        <v>233</v>
      </c>
      <c r="D24" s="67"/>
      <c r="E24" s="81">
        <v>30</v>
      </c>
      <c r="F24" s="67">
        <v>100</v>
      </c>
      <c r="G24" s="67"/>
      <c r="H24" s="67"/>
      <c r="I24" s="81">
        <v>90</v>
      </c>
      <c r="J24" s="67"/>
      <c r="K24" s="67">
        <v>100</v>
      </c>
      <c r="L24" s="67"/>
      <c r="M24" s="81">
        <v>96</v>
      </c>
      <c r="N24" s="67"/>
      <c r="O24" s="67">
        <v>100</v>
      </c>
      <c r="P24" s="81"/>
      <c r="Q24" s="81">
        <v>24</v>
      </c>
      <c r="R24" s="70">
        <f t="shared" si="3"/>
        <v>300</v>
      </c>
      <c r="S24" s="89">
        <v>20</v>
      </c>
      <c r="T24" s="70">
        <f>+E24+I24+M24+P24+Q24</f>
        <v>240</v>
      </c>
      <c r="U24" s="22">
        <f t="shared" si="4"/>
        <v>560</v>
      </c>
    </row>
    <row r="25" spans="1:21" s="77" customFormat="1" ht="43.5">
      <c r="A25" s="64">
        <v>5</v>
      </c>
      <c r="B25" s="65" t="s">
        <v>234</v>
      </c>
      <c r="C25" s="66" t="s">
        <v>235</v>
      </c>
      <c r="D25" s="67"/>
      <c r="E25" s="81">
        <v>60</v>
      </c>
      <c r="F25" s="67"/>
      <c r="G25" s="67"/>
      <c r="H25" s="67"/>
      <c r="I25" s="81">
        <v>180</v>
      </c>
      <c r="J25" s="67"/>
      <c r="K25" s="67"/>
      <c r="L25" s="67">
        <v>200</v>
      </c>
      <c r="M25" s="81"/>
      <c r="N25" s="67">
        <v>100</v>
      </c>
      <c r="O25" s="67">
        <v>60</v>
      </c>
      <c r="P25" s="81"/>
      <c r="Q25" s="81"/>
      <c r="R25" s="70">
        <f>SUM(D25:Q25)-E25-I25-M25-Q25</f>
        <v>360</v>
      </c>
      <c r="S25" s="89">
        <v>18</v>
      </c>
      <c r="T25" s="70">
        <f>+E25+I25+M25+P25+Q25</f>
        <v>240</v>
      </c>
      <c r="U25" s="22">
        <f t="shared" si="4"/>
        <v>618</v>
      </c>
    </row>
  </sheetData>
  <printOptions horizontalCentered="1"/>
  <pageMargins left="0.19685039370078741" right="0.19685039370078741" top="0.39370078740157483" bottom="0.59055118110236227" header="0.27559055118110237" footer="0.19685039370078741"/>
  <pageSetup paperSize="9" orientation="landscape" horizontalDpi="1200" verticalDpi="1200" r:id="rId1"/>
  <headerFooter alignWithMargins="0">
    <oddFooter>&amp;CXX. Bakancsos Atom Kupa
Eredményértesítő&amp;R2017.03.25.</oddFooter>
  </headerFooter>
  <rowBreaks count="1" manualBreakCount="1">
    <brk id="1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9"/>
  <sheetViews>
    <sheetView view="pageBreakPreview" zoomScale="120" zoomScaleNormal="100" zoomScaleSheetLayoutView="120" workbookViewId="0">
      <pane xSplit="3" ySplit="2" topLeftCell="D3" activePane="bottomRight" state="frozen"/>
      <selection activeCell="I26" sqref="H26:I26"/>
      <selection pane="topRight" activeCell="I26" sqref="H26:I26"/>
      <selection pane="bottomLeft" activeCell="I26" sqref="H26:I26"/>
      <selection pane="bottomRight" activeCell="G10" sqref="G10"/>
    </sheetView>
  </sheetViews>
  <sheetFormatPr defaultColWidth="11.140625" defaultRowHeight="98.25" customHeight="1"/>
  <cols>
    <col min="1" max="1" width="6.140625" style="4" customWidth="1"/>
    <col min="2" max="2" width="20.42578125" style="5" customWidth="1"/>
    <col min="3" max="3" width="19.5703125" style="6" customWidth="1"/>
    <col min="4" max="4" width="7" style="7" customWidth="1"/>
    <col min="5" max="6" width="3.28515625" style="4" customWidth="1"/>
    <col min="7" max="8" width="5.140625" style="7" bestFit="1" customWidth="1"/>
    <col min="9" max="9" width="3.28515625" style="7" customWidth="1"/>
    <col min="10" max="10" width="5.28515625" style="7" customWidth="1"/>
    <col min="11" max="12" width="5.140625" style="7" bestFit="1" customWidth="1"/>
    <col min="13" max="13" width="3.28515625" style="14" customWidth="1"/>
    <col min="14" max="14" width="3.28515625" style="7" customWidth="1"/>
    <col min="15" max="15" width="3.28515625" style="14" customWidth="1"/>
    <col min="16" max="17" width="3.28515625" style="7" customWidth="1"/>
    <col min="18" max="19" width="5.42578125" style="7" bestFit="1" customWidth="1"/>
    <col min="20" max="20" width="5.42578125" style="8" bestFit="1" customWidth="1"/>
    <col min="21" max="21" width="9.140625" style="2" bestFit="1" customWidth="1"/>
    <col min="22" max="16384" width="11.140625" style="2"/>
  </cols>
  <sheetData>
    <row r="1" spans="1:20" s="3" customFormat="1" ht="135" customHeight="1" thickTop="1" thickBot="1">
      <c r="A1" s="32" t="s">
        <v>144</v>
      </c>
      <c r="B1" s="33" t="s">
        <v>214</v>
      </c>
      <c r="C1" s="33" t="s">
        <v>215</v>
      </c>
      <c r="D1" s="34" t="s">
        <v>190</v>
      </c>
      <c r="E1" s="34" t="s">
        <v>191</v>
      </c>
      <c r="F1" s="34" t="s">
        <v>192</v>
      </c>
      <c r="G1" s="34" t="s">
        <v>205</v>
      </c>
      <c r="H1" s="34" t="s">
        <v>206</v>
      </c>
      <c r="I1" s="34" t="s">
        <v>199</v>
      </c>
      <c r="J1" s="34" t="s">
        <v>200</v>
      </c>
      <c r="K1" s="34" t="s">
        <v>201</v>
      </c>
      <c r="L1" s="34" t="s">
        <v>202</v>
      </c>
      <c r="M1" s="34" t="s">
        <v>203</v>
      </c>
      <c r="N1" s="34" t="s">
        <v>188</v>
      </c>
      <c r="O1" s="34" t="s">
        <v>146</v>
      </c>
      <c r="P1" s="34" t="s">
        <v>146</v>
      </c>
      <c r="Q1" s="34" t="s">
        <v>189</v>
      </c>
      <c r="R1" s="36" t="s">
        <v>6</v>
      </c>
      <c r="S1" s="36" t="s">
        <v>7</v>
      </c>
      <c r="T1" s="37" t="s">
        <v>2</v>
      </c>
    </row>
    <row r="2" spans="1:20" s="3" customFormat="1" ht="13.5" customHeight="1" thickTop="1">
      <c r="A2" s="58" t="s">
        <v>137</v>
      </c>
      <c r="B2" s="59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2"/>
      <c r="S2" s="62"/>
      <c r="T2" s="63"/>
    </row>
    <row r="3" spans="1:20" s="71" customFormat="1" ht="39" customHeight="1">
      <c r="A3" s="64">
        <v>1</v>
      </c>
      <c r="B3" s="65" t="s">
        <v>193</v>
      </c>
      <c r="C3" s="66" t="s">
        <v>207</v>
      </c>
      <c r="D3" s="67">
        <v>50</v>
      </c>
      <c r="E3" s="67">
        <v>50</v>
      </c>
      <c r="F3" s="67">
        <v>50</v>
      </c>
      <c r="G3" s="67">
        <v>50</v>
      </c>
      <c r="H3" s="67">
        <v>50</v>
      </c>
      <c r="I3" s="67">
        <v>50</v>
      </c>
      <c r="J3" s="67">
        <v>50</v>
      </c>
      <c r="K3" s="67">
        <v>50</v>
      </c>
      <c r="L3" s="67">
        <v>50</v>
      </c>
      <c r="M3" s="67">
        <v>50</v>
      </c>
      <c r="N3" s="67">
        <f>50-27</f>
        <v>23</v>
      </c>
      <c r="O3" s="84" t="s">
        <v>204</v>
      </c>
      <c r="P3" s="84" t="s">
        <v>204</v>
      </c>
      <c r="Q3" s="84" t="s">
        <v>204</v>
      </c>
      <c r="R3" s="70">
        <f>SUM(D3:Q3)</f>
        <v>523</v>
      </c>
      <c r="S3" s="70"/>
      <c r="T3" s="22">
        <f>SUM(R3:S3)</f>
        <v>523</v>
      </c>
    </row>
    <row r="4" spans="1:20" s="71" customFormat="1" ht="38.25" customHeight="1">
      <c r="A4" s="64">
        <v>2</v>
      </c>
      <c r="B4" s="65" t="s">
        <v>194</v>
      </c>
      <c r="C4" s="66" t="s">
        <v>208</v>
      </c>
      <c r="D4" s="67">
        <v>50</v>
      </c>
      <c r="E4" s="67">
        <v>50</v>
      </c>
      <c r="F4" s="67">
        <v>50</v>
      </c>
      <c r="G4" s="67">
        <v>50</v>
      </c>
      <c r="H4" s="67">
        <v>50</v>
      </c>
      <c r="I4" s="67">
        <v>50</v>
      </c>
      <c r="J4" s="67">
        <v>50</v>
      </c>
      <c r="K4" s="67">
        <v>50</v>
      </c>
      <c r="L4" s="67">
        <v>50</v>
      </c>
      <c r="M4" s="67">
        <v>50</v>
      </c>
      <c r="N4" s="67">
        <f>50-30</f>
        <v>20</v>
      </c>
      <c r="O4" s="84" t="s">
        <v>204</v>
      </c>
      <c r="P4" s="84" t="s">
        <v>204</v>
      </c>
      <c r="Q4" s="84" t="s">
        <v>204</v>
      </c>
      <c r="R4" s="70">
        <f t="shared" ref="R4:R8" si="0">SUM(D4:Q4)</f>
        <v>520</v>
      </c>
      <c r="S4" s="70"/>
      <c r="T4" s="22">
        <f t="shared" ref="T4:T8" si="1">SUM(R4:S4)</f>
        <v>520</v>
      </c>
    </row>
    <row r="5" spans="1:20" s="71" customFormat="1" ht="39" customHeight="1">
      <c r="A5" s="64">
        <v>3</v>
      </c>
      <c r="B5" s="65" t="s">
        <v>195</v>
      </c>
      <c r="C5" s="66" t="s">
        <v>209</v>
      </c>
      <c r="D5" s="67">
        <v>50</v>
      </c>
      <c r="E5" s="67">
        <v>50</v>
      </c>
      <c r="F5" s="67">
        <v>50</v>
      </c>
      <c r="G5" s="67">
        <v>50</v>
      </c>
      <c r="H5" s="67">
        <v>50</v>
      </c>
      <c r="I5" s="67">
        <v>50</v>
      </c>
      <c r="J5" s="67">
        <v>25</v>
      </c>
      <c r="K5" s="67">
        <v>50</v>
      </c>
      <c r="L5" s="67">
        <v>50</v>
      </c>
      <c r="M5" s="67">
        <v>50</v>
      </c>
      <c r="N5" s="67">
        <v>25</v>
      </c>
      <c r="O5" s="84"/>
      <c r="P5" s="84"/>
      <c r="Q5" s="84"/>
      <c r="R5" s="70">
        <f>SUM(D5:Q5)</f>
        <v>500</v>
      </c>
      <c r="S5" s="70"/>
      <c r="T5" s="22">
        <f>SUM(R5:S5)</f>
        <v>500</v>
      </c>
    </row>
    <row r="6" spans="1:20" s="71" customFormat="1" ht="39" customHeight="1">
      <c r="A6" s="64">
        <v>4</v>
      </c>
      <c r="B6" s="65" t="s">
        <v>196</v>
      </c>
      <c r="C6" s="66" t="s">
        <v>210</v>
      </c>
      <c r="D6" s="67">
        <v>50</v>
      </c>
      <c r="E6" s="67">
        <v>50</v>
      </c>
      <c r="F6" s="67">
        <v>50</v>
      </c>
      <c r="G6" s="67">
        <v>45</v>
      </c>
      <c r="H6" s="67">
        <v>50</v>
      </c>
      <c r="I6" s="67">
        <v>50</v>
      </c>
      <c r="J6" s="67">
        <v>25</v>
      </c>
      <c r="K6" s="67">
        <v>50</v>
      </c>
      <c r="L6" s="67">
        <v>50</v>
      </c>
      <c r="M6" s="67">
        <v>50</v>
      </c>
      <c r="N6" s="67">
        <v>25</v>
      </c>
      <c r="O6" s="84"/>
      <c r="P6" s="84"/>
      <c r="Q6" s="84"/>
      <c r="R6" s="70">
        <f t="shared" ref="R6:R7" si="2">SUM(D6:Q6)</f>
        <v>495</v>
      </c>
      <c r="S6" s="70"/>
      <c r="T6" s="22">
        <f t="shared" ref="T6:T7" si="3">SUM(R6:S6)</f>
        <v>495</v>
      </c>
    </row>
    <row r="7" spans="1:20" s="71" customFormat="1" ht="42.75">
      <c r="A7" s="64">
        <v>5</v>
      </c>
      <c r="B7" s="65" t="s">
        <v>197</v>
      </c>
      <c r="C7" s="66" t="s">
        <v>212</v>
      </c>
      <c r="D7" s="67">
        <v>50</v>
      </c>
      <c r="E7" s="67">
        <v>0</v>
      </c>
      <c r="F7" s="67">
        <v>50</v>
      </c>
      <c r="G7" s="67">
        <v>45</v>
      </c>
      <c r="H7" s="67">
        <v>50</v>
      </c>
      <c r="I7" s="67">
        <v>50</v>
      </c>
      <c r="J7" s="67">
        <v>25</v>
      </c>
      <c r="K7" s="67">
        <v>0</v>
      </c>
      <c r="L7" s="67">
        <v>50</v>
      </c>
      <c r="M7" s="67">
        <v>0</v>
      </c>
      <c r="N7" s="67">
        <v>0</v>
      </c>
      <c r="O7" s="84"/>
      <c r="P7" s="84"/>
      <c r="Q7" s="84"/>
      <c r="R7" s="70">
        <f t="shared" si="2"/>
        <v>320</v>
      </c>
      <c r="S7" s="70"/>
      <c r="T7" s="22">
        <f t="shared" si="3"/>
        <v>320</v>
      </c>
    </row>
    <row r="8" spans="1:20" s="71" customFormat="1" ht="39" customHeight="1">
      <c r="A8" s="64">
        <v>6</v>
      </c>
      <c r="B8" s="65" t="s">
        <v>198</v>
      </c>
      <c r="C8" s="66" t="s">
        <v>213</v>
      </c>
      <c r="D8" s="67">
        <v>50</v>
      </c>
      <c r="E8" s="67">
        <v>0</v>
      </c>
      <c r="F8" s="67">
        <v>50</v>
      </c>
      <c r="G8" s="67">
        <v>50</v>
      </c>
      <c r="H8" s="67">
        <v>50</v>
      </c>
      <c r="I8" s="67">
        <v>0</v>
      </c>
      <c r="J8" s="67">
        <v>25</v>
      </c>
      <c r="K8" s="67">
        <v>0</v>
      </c>
      <c r="L8" s="67">
        <v>50</v>
      </c>
      <c r="M8" s="67">
        <v>0</v>
      </c>
      <c r="N8" s="67">
        <v>0</v>
      </c>
      <c r="O8" s="84"/>
      <c r="P8" s="84"/>
      <c r="Q8" s="84"/>
      <c r="R8" s="70">
        <f t="shared" si="0"/>
        <v>275</v>
      </c>
      <c r="S8" s="70"/>
      <c r="T8" s="22">
        <f t="shared" si="1"/>
        <v>275</v>
      </c>
    </row>
    <row r="9" spans="1:20" ht="29.25" customHeight="1">
      <c r="B9" s="85"/>
      <c r="T9" s="86" t="s">
        <v>211</v>
      </c>
    </row>
  </sheetData>
  <printOptions horizontalCentered="1"/>
  <pageMargins left="0.19685039370078741" right="0.19685039370078741" top="0.39370078740157483" bottom="0.59055118110236227" header="0.27559055118110237" footer="0.19685039370078741"/>
  <pageSetup paperSize="9" orientation="landscape" horizontalDpi="1200" verticalDpi="1200" r:id="rId1"/>
  <headerFooter alignWithMargins="0">
    <oddFooter>&amp;CXX. Bakancsos Atom Kupa
Eredményértesítő&amp;R2017.03.25.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30</vt:i4>
      </vt:variant>
    </vt:vector>
  </HeadingPairs>
  <TitlesOfParts>
    <vt:vector size="36" baseType="lpstr">
      <vt:lpstr>a,a36,a50</vt:lpstr>
      <vt:lpstr>a60,a70,a80</vt:lpstr>
      <vt:lpstr>b</vt:lpstr>
      <vt:lpstr>ec</vt:lpstr>
      <vt:lpstr>kc</vt:lpstr>
      <vt:lpstr>cs</vt:lpstr>
      <vt:lpstr>'a,a36,a50'!b</vt:lpstr>
      <vt:lpstr>'a60,a70,a80'!b</vt:lpstr>
      <vt:lpstr>cs!b</vt:lpstr>
      <vt:lpstr>ec!b</vt:lpstr>
      <vt:lpstr>kc!b</vt:lpstr>
      <vt:lpstr>'a60,a70,a80'!e</vt:lpstr>
      <vt:lpstr>'a60,a70,a80'!h</vt:lpstr>
      <vt:lpstr>'a,a36,a50'!Nyomtatási_cím</vt:lpstr>
      <vt:lpstr>'a60,a70,a80'!Nyomtatási_cím</vt:lpstr>
      <vt:lpstr>b!Nyomtatási_cím</vt:lpstr>
      <vt:lpstr>ec!Nyomtatási_cím</vt:lpstr>
      <vt:lpstr>kc!Nyomtatási_cím</vt:lpstr>
      <vt:lpstr>b!Nyomtatási_terület</vt:lpstr>
      <vt:lpstr>cs!Nyomtatási_terület</vt:lpstr>
      <vt:lpstr>ec!Nyomtatási_terület</vt:lpstr>
      <vt:lpstr>kc!Nyomtatási_terület</vt:lpstr>
      <vt:lpstr>'a,a36,a50'!Print_Area</vt:lpstr>
      <vt:lpstr>'a60,a70,a80'!Print_Area</vt:lpstr>
      <vt:lpstr>cs!Print_Area</vt:lpstr>
      <vt:lpstr>ec!Print_Area</vt:lpstr>
      <vt:lpstr>kc!Print_Area</vt:lpstr>
      <vt:lpstr>'a,a36,a50'!Print_Titles</vt:lpstr>
      <vt:lpstr>'a60,a70,a80'!Print_Titles</vt:lpstr>
      <vt:lpstr>cs!Print_Titles</vt:lpstr>
      <vt:lpstr>ec!Print_Titles</vt:lpstr>
      <vt:lpstr>kc!Print_Titles</vt:lpstr>
      <vt:lpstr>'a,a36,a50'!u</vt:lpstr>
      <vt:lpstr>cs!u</vt:lpstr>
      <vt:lpstr>ec!u</vt:lpstr>
      <vt:lpstr>kc!u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2017-03-31T11:45:02Z</cp:lastPrinted>
  <dcterms:created xsi:type="dcterms:W3CDTF">2001-03-10T07:36:05Z</dcterms:created>
  <dcterms:modified xsi:type="dcterms:W3CDTF">2017-04-05T19:39:33Z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-1660916249</vt:i4>
  </property>
  <property fmtid="{D5CDD505-2E9C-101B-9397-08002B2CF9AE}" pid="3" name="_NewReviewCycle">
    <vt:lpwstr/>
  </property>
  <property fmtid="{D5CDD505-2E9C-101B-9397-08002B2CF9AE}" pid="4" name="_EmailSubject">
    <vt:lpwstr>BAK eredményértesítő</vt:lpwstr>
  </property>
  <property fmtid="{D5CDD505-2E9C-101B-9397-08002B2CF9AE}" pid="5" name="_AuthorEmail">
    <vt:lpwstr>jakab77@t-online.hu</vt:lpwstr>
  </property>
  <property fmtid="{D5CDD505-2E9C-101B-9397-08002B2CF9AE}" pid="6" name="_AuthorEmailDisplayName">
    <vt:lpwstr>Jakab család</vt:lpwstr>
  </property>
  <property fmtid="{D5CDD505-2E9C-101B-9397-08002B2CF9AE}" pid="7" name="_ReviewingToolsShownOnce">
    <vt:lpwstr/>
  </property>
</Properties>
</file>