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435" windowHeight="4965" tabRatio="544" activeTab="2"/>
  </bookViews>
  <sheets>
    <sheet name="A-A36-A50" sheetId="27" r:id="rId1"/>
    <sheet name="A60-A70-A80" sheetId="28" r:id="rId2"/>
    <sheet name="B" sheetId="16" r:id="rId3"/>
    <sheet name="NKM_B" sheetId="26" r:id="rId4"/>
    <sheet name="C_cs" sheetId="23" r:id="rId5"/>
    <sheet name="C_2" sheetId="18" r:id="rId6"/>
    <sheet name="NKM_C" sheetId="22" r:id="rId7"/>
  </sheets>
  <definedNames>
    <definedName name="_xlnm.Print_Titles" localSheetId="2">B!$1:$1</definedName>
    <definedName name="_xlnm.Print_Titles" localSheetId="5">C_2!$1:$1</definedName>
    <definedName name="_xlnm.Print_Titles" localSheetId="4">C_cs!$1:$1</definedName>
    <definedName name="_xlnm.Print_Titles" localSheetId="3">NKM_B!$1:$1</definedName>
    <definedName name="_xlnm.Print_Titles" localSheetId="6">NKM_C!$1:$1</definedName>
    <definedName name="_xlnm.Print_Area" localSheetId="1">'A60-A70-A80'!$A$1:$AE$17</definedName>
    <definedName name="_xlnm.Print_Area" localSheetId="2">B!$A$1:$AB$87</definedName>
    <definedName name="_xlnm.Print_Area" localSheetId="5">C_2!$A$1:$AE$86</definedName>
    <definedName name="_xlnm.Print_Area" localSheetId="4">C_cs!$A$1:$AE$9</definedName>
    <definedName name="_xlnm.Print_Area" localSheetId="3">NKM_B!$A$1:$AB$29</definedName>
    <definedName name="_xlnm.Print_Area" localSheetId="6">NKM_C!$A$1:$AE$9</definedName>
  </definedNames>
  <calcPr calcId="125725"/>
</workbook>
</file>

<file path=xl/calcChain.xml><?xml version="1.0" encoding="utf-8"?>
<calcChain xmlns="http://schemas.openxmlformats.org/spreadsheetml/2006/main">
  <c r="AA2" i="16"/>
  <c r="AD16" i="28" l="1"/>
  <c r="AC16"/>
  <c r="AE16" s="1"/>
  <c r="AD15"/>
  <c r="AC15"/>
  <c r="AE15" s="1"/>
  <c r="AE14"/>
  <c r="AD14"/>
  <c r="AC14"/>
  <c r="AD13"/>
  <c r="AE13" s="1"/>
  <c r="AC13"/>
  <c r="AD12"/>
  <c r="AC12"/>
  <c r="AE12" s="1"/>
  <c r="AD11"/>
  <c r="AC11"/>
  <c r="AE11" s="1"/>
  <c r="AE10"/>
  <c r="AD10"/>
  <c r="AC10"/>
  <c r="AD9"/>
  <c r="AE9" s="1"/>
  <c r="AC9"/>
  <c r="AD8"/>
  <c r="AC8"/>
  <c r="AE8" s="1"/>
  <c r="AD7"/>
  <c r="AC7"/>
  <c r="AE7" s="1"/>
  <c r="AE6"/>
  <c r="AD6"/>
  <c r="AC6"/>
  <c r="AD5"/>
  <c r="AE5" s="1"/>
  <c r="AC5"/>
  <c r="AD4"/>
  <c r="AC4"/>
  <c r="AE4" s="1"/>
  <c r="AD3"/>
  <c r="AC3"/>
  <c r="AE3" s="1"/>
  <c r="AE2"/>
  <c r="AD2"/>
  <c r="AC2"/>
  <c r="AL16" i="27"/>
  <c r="AM16" s="1"/>
  <c r="AK16"/>
  <c r="AL15"/>
  <c r="AK15"/>
  <c r="AM15" s="1"/>
  <c r="AL14"/>
  <c r="AK14"/>
  <c r="AM14" s="1"/>
  <c r="AM13"/>
  <c r="AL13"/>
  <c r="AK13"/>
  <c r="AL12"/>
  <c r="AM12" s="1"/>
  <c r="AK12"/>
  <c r="AL11"/>
  <c r="AK11"/>
  <c r="AM11" s="1"/>
  <c r="AL10"/>
  <c r="AK10"/>
  <c r="AM10" s="1"/>
  <c r="AM9"/>
  <c r="AL9"/>
  <c r="AK9"/>
  <c r="AL8"/>
  <c r="AM8" s="1"/>
  <c r="AK8"/>
  <c r="AL7"/>
  <c r="AK7"/>
  <c r="AM7" s="1"/>
  <c r="AL6"/>
  <c r="AK6"/>
  <c r="AM6" s="1"/>
  <c r="AM5"/>
  <c r="AL5"/>
  <c r="AK5"/>
  <c r="AL4"/>
  <c r="AM4" s="1"/>
  <c r="AK4"/>
  <c r="AL3"/>
  <c r="AK3"/>
  <c r="AM3" s="1"/>
  <c r="AL2"/>
  <c r="AK2"/>
  <c r="AM2" s="1"/>
  <c r="C10" i="22" l="1"/>
  <c r="B10" i="23"/>
  <c r="C10"/>
  <c r="AB2"/>
  <c r="AH6"/>
  <c r="AH8" s="1"/>
  <c r="AB6" s="1"/>
  <c r="AC6"/>
  <c r="AH33" i="18"/>
  <c r="B87"/>
  <c r="AD6" i="23" l="1"/>
  <c r="AE6" s="1"/>
  <c r="C30" i="26" l="1"/>
  <c r="B30"/>
  <c r="AE28"/>
  <c r="K26" s="1"/>
  <c r="AK26"/>
  <c r="AK28" s="1"/>
  <c r="Y26" s="1"/>
  <c r="AH26"/>
  <c r="AH28" s="1"/>
  <c r="T26" s="1"/>
  <c r="AE26"/>
  <c r="Z26"/>
  <c r="AK22"/>
  <c r="AK24" s="1"/>
  <c r="Y22" s="1"/>
  <c r="AH22"/>
  <c r="AH24" s="1"/>
  <c r="T22" s="1"/>
  <c r="AE22"/>
  <c r="AE24" s="1"/>
  <c r="K22" s="1"/>
  <c r="Z22"/>
  <c r="AK18"/>
  <c r="AK20" s="1"/>
  <c r="Y18" s="1"/>
  <c r="AH18"/>
  <c r="AH20" s="1"/>
  <c r="T18" s="1"/>
  <c r="AE18"/>
  <c r="AE20" s="1"/>
  <c r="K18" s="1"/>
  <c r="Z18"/>
  <c r="AK14"/>
  <c r="AK16" s="1"/>
  <c r="Y14" s="1"/>
  <c r="AH14"/>
  <c r="AH16" s="1"/>
  <c r="T14" s="1"/>
  <c r="AE14"/>
  <c r="AE16" s="1"/>
  <c r="K14" s="1"/>
  <c r="Z14"/>
  <c r="AK10"/>
  <c r="AK12" s="1"/>
  <c r="Y10" s="1"/>
  <c r="AH10"/>
  <c r="AH12" s="1"/>
  <c r="T10" s="1"/>
  <c r="AE10"/>
  <c r="AE12" s="1"/>
  <c r="K10" s="1"/>
  <c r="Z10"/>
  <c r="AK6"/>
  <c r="AK8" s="1"/>
  <c r="Y6" s="1"/>
  <c r="AH6"/>
  <c r="AH8" s="1"/>
  <c r="T6" s="1"/>
  <c r="AE6"/>
  <c r="AE8" s="1"/>
  <c r="K6" s="1"/>
  <c r="Z6"/>
  <c r="AK2"/>
  <c r="AK4" s="1"/>
  <c r="Y2" s="1"/>
  <c r="AH2"/>
  <c r="AH4" s="1"/>
  <c r="T2" s="1"/>
  <c r="AE2"/>
  <c r="AE4" s="1"/>
  <c r="K2" s="1"/>
  <c r="Z2"/>
  <c r="C88" i="16"/>
  <c r="Z55"/>
  <c r="Z59"/>
  <c r="Z39"/>
  <c r="Z31"/>
  <c r="Z23"/>
  <c r="Z14"/>
  <c r="Z84"/>
  <c r="Z80"/>
  <c r="Z76"/>
  <c r="Z72"/>
  <c r="Z68"/>
  <c r="Z63"/>
  <c r="Z51"/>
  <c r="Z47"/>
  <c r="Z43"/>
  <c r="Z35"/>
  <c r="Z27"/>
  <c r="Z18"/>
  <c r="Z10"/>
  <c r="Z6"/>
  <c r="Z2"/>
  <c r="AA26" i="26" l="1"/>
  <c r="AB26" s="1"/>
  <c r="AA6"/>
  <c r="AB6" s="1"/>
  <c r="AA2"/>
  <c r="AB2" s="1"/>
  <c r="AA14"/>
  <c r="AB14" s="1"/>
  <c r="AA18"/>
  <c r="AB18" s="1"/>
  <c r="AA10"/>
  <c r="AB10" s="1"/>
  <c r="AA22"/>
  <c r="AB22" s="1"/>
  <c r="AK73" i="18" l="1"/>
  <c r="AK75" s="1"/>
  <c r="AB73" s="1"/>
  <c r="AH73"/>
  <c r="AH75" s="1"/>
  <c r="O73" s="1"/>
  <c r="AC73"/>
  <c r="AD73" l="1"/>
  <c r="AE73" s="1"/>
  <c r="AK82" l="1"/>
  <c r="AK84" s="1"/>
  <c r="AB82" s="1"/>
  <c r="AH82"/>
  <c r="AH84" s="1"/>
  <c r="O82" s="1"/>
  <c r="AC82"/>
  <c r="AK33"/>
  <c r="AK35" s="1"/>
  <c r="AH35"/>
  <c r="O33" s="1"/>
  <c r="AC33"/>
  <c r="AH57"/>
  <c r="AD82" l="1"/>
  <c r="AE82" s="1"/>
  <c r="AB33"/>
  <c r="AD33" s="1"/>
  <c r="AE33" s="1"/>
  <c r="B10" i="22"/>
  <c r="AH2" i="23"/>
  <c r="AH4" s="1"/>
  <c r="AC2"/>
  <c r="AK6" i="22"/>
  <c r="AK8" s="1"/>
  <c r="AB6" s="1"/>
  <c r="AH6"/>
  <c r="AH8" s="1"/>
  <c r="O6" s="1"/>
  <c r="AC6"/>
  <c r="AK2"/>
  <c r="AK4" s="1"/>
  <c r="AB2" s="1"/>
  <c r="AH2"/>
  <c r="AH4" s="1"/>
  <c r="O2" s="1"/>
  <c r="AC2"/>
  <c r="C87" i="18"/>
  <c r="AK78"/>
  <c r="AK80" s="1"/>
  <c r="AB78" s="1"/>
  <c r="AH78"/>
  <c r="AH80" s="1"/>
  <c r="O78" s="1"/>
  <c r="AC78"/>
  <c r="AK69"/>
  <c r="AK71" s="1"/>
  <c r="AB69" s="1"/>
  <c r="AH69"/>
  <c r="AH71" s="1"/>
  <c r="O69" s="1"/>
  <c r="AC69"/>
  <c r="AK65"/>
  <c r="AK67" s="1"/>
  <c r="AB65" s="1"/>
  <c r="AH65"/>
  <c r="AH67" s="1"/>
  <c r="O65" s="1"/>
  <c r="AC65"/>
  <c r="AK62"/>
  <c r="AK64" s="1"/>
  <c r="AB62" s="1"/>
  <c r="AH62"/>
  <c r="AH64" s="1"/>
  <c r="O62" s="1"/>
  <c r="AC62"/>
  <c r="AK57"/>
  <c r="AK60" s="1"/>
  <c r="AB57" s="1"/>
  <c r="AH60"/>
  <c r="O57" s="1"/>
  <c r="AC57"/>
  <c r="AK53"/>
  <c r="AK55" s="1"/>
  <c r="AB53" s="1"/>
  <c r="AH53"/>
  <c r="AH55" s="1"/>
  <c r="O53" s="1"/>
  <c r="AC53"/>
  <c r="AK49"/>
  <c r="AK51" s="1"/>
  <c r="AB49" s="1"/>
  <c r="AH49"/>
  <c r="AH51" s="1"/>
  <c r="O49" s="1"/>
  <c r="AC49"/>
  <c r="AK45"/>
  <c r="AK47" s="1"/>
  <c r="AB45" s="1"/>
  <c r="AH45"/>
  <c r="AH47" s="1"/>
  <c r="O45" s="1"/>
  <c r="AC45"/>
  <c r="AK41"/>
  <c r="AK43" s="1"/>
  <c r="AB41" s="1"/>
  <c r="AH41"/>
  <c r="AH43" s="1"/>
  <c r="O41" s="1"/>
  <c r="AC41"/>
  <c r="AK37"/>
  <c r="AK39" s="1"/>
  <c r="AB37" s="1"/>
  <c r="AH37"/>
  <c r="AH39" s="1"/>
  <c r="O37" s="1"/>
  <c r="AC37"/>
  <c r="AK28"/>
  <c r="AK30" s="1"/>
  <c r="AB28" s="1"/>
  <c r="AH28"/>
  <c r="AH30" s="1"/>
  <c r="O28" s="1"/>
  <c r="AC28"/>
  <c r="AK25"/>
  <c r="AK27" s="1"/>
  <c r="AB25" s="1"/>
  <c r="AH25"/>
  <c r="AH27" s="1"/>
  <c r="O25" s="1"/>
  <c r="AC25"/>
  <c r="AK17"/>
  <c r="AK19" s="1"/>
  <c r="AB17" s="1"/>
  <c r="AH17"/>
  <c r="AH19" s="1"/>
  <c r="O17" s="1"/>
  <c r="AC17"/>
  <c r="AK14"/>
  <c r="AH14"/>
  <c r="AC14"/>
  <c r="AK10"/>
  <c r="AK12" s="1"/>
  <c r="AB10" s="1"/>
  <c r="AH10"/>
  <c r="AH12" s="1"/>
  <c r="O10" s="1"/>
  <c r="AC10"/>
  <c r="AK6"/>
  <c r="AK8" s="1"/>
  <c r="AB6" s="1"/>
  <c r="AH6"/>
  <c r="AH8" s="1"/>
  <c r="O6" s="1"/>
  <c r="AC6"/>
  <c r="AK2"/>
  <c r="AK4" s="1"/>
  <c r="AB2" s="1"/>
  <c r="AH2"/>
  <c r="AH4" s="1"/>
  <c r="O2" s="1"/>
  <c r="AC2"/>
  <c r="AH16" l="1"/>
  <c r="O14" s="1"/>
  <c r="AK16"/>
  <c r="AB14" s="1"/>
  <c r="AD2" i="23"/>
  <c r="AE2" s="1"/>
  <c r="AD6" i="22"/>
  <c r="AE6" s="1"/>
  <c r="AD2"/>
  <c r="AE2" s="1"/>
  <c r="AD17" i="18"/>
  <c r="AE17" s="1"/>
  <c r="AD57"/>
  <c r="AE57" s="1"/>
  <c r="AD6"/>
  <c r="AE6" s="1"/>
  <c r="AD37"/>
  <c r="AE37" s="1"/>
  <c r="AD45"/>
  <c r="AE45" s="1"/>
  <c r="AD69"/>
  <c r="AE69" s="1"/>
  <c r="AD10"/>
  <c r="AE10" s="1"/>
  <c r="AD49"/>
  <c r="AE49" s="1"/>
  <c r="AD78"/>
  <c r="AE78" s="1"/>
  <c r="AD28"/>
  <c r="AE28" s="1"/>
  <c r="AD65"/>
  <c r="AE65" s="1"/>
  <c r="AD53"/>
  <c r="AE53" s="1"/>
  <c r="AD2"/>
  <c r="AE2" s="1"/>
  <c r="AD25"/>
  <c r="AE25" s="1"/>
  <c r="AD41"/>
  <c r="AE41" s="1"/>
  <c r="AD62"/>
  <c r="AE62" s="1"/>
  <c r="AD14" l="1"/>
  <c r="AE14" s="1"/>
</calcChain>
</file>

<file path=xl/sharedStrings.xml><?xml version="1.0" encoding="utf-8"?>
<sst xmlns="http://schemas.openxmlformats.org/spreadsheetml/2006/main" count="520" uniqueCount="384">
  <si>
    <t>Helyezés</t>
  </si>
  <si>
    <t>Csapatnév</t>
  </si>
  <si>
    <t>Csapattagok</t>
  </si>
  <si>
    <t>Szül.év</t>
  </si>
  <si>
    <t>2. ellenőrző pont</t>
  </si>
  <si>
    <t>3. ellenőrző pont</t>
  </si>
  <si>
    <t>5. ellenőrző pont</t>
  </si>
  <si>
    <t>I. szakasz időhiba</t>
  </si>
  <si>
    <t>11.ellenőrző pont</t>
  </si>
  <si>
    <t>12.ellenőrző pont</t>
  </si>
  <si>
    <t>13.ellenőrző pont</t>
  </si>
  <si>
    <t>14.ellenőrző pont</t>
  </si>
  <si>
    <t>II.szakasz időhiba</t>
  </si>
  <si>
    <t>Pálya összes:</t>
  </si>
  <si>
    <t>Idő összes:</t>
  </si>
  <si>
    <t>Összes hiba</t>
  </si>
  <si>
    <t>Rajt</t>
  </si>
  <si>
    <t>Időmérő érkezés</t>
  </si>
  <si>
    <t>Időmérő indulás</t>
  </si>
  <si>
    <t>Cél</t>
  </si>
  <si>
    <t>Máté István</t>
  </si>
  <si>
    <t>VÁRALJA</t>
  </si>
  <si>
    <t>Szentes Olivér</t>
  </si>
  <si>
    <t>Szentes László</t>
  </si>
  <si>
    <t>VVV-Turbócsigák</t>
  </si>
  <si>
    <t>Magyar Lajos</t>
  </si>
  <si>
    <t>Magyar Emőke</t>
  </si>
  <si>
    <t>CUHA</t>
  </si>
  <si>
    <t>Mészáros Gabriella</t>
  </si>
  <si>
    <t>Schweizer Balázs</t>
  </si>
  <si>
    <t>Schweizer Rómeó</t>
  </si>
  <si>
    <t>csapat</t>
  </si>
  <si>
    <t>fő</t>
  </si>
  <si>
    <t>7. ellenőrző pont</t>
  </si>
  <si>
    <t>9. ellenőrző pont</t>
  </si>
  <si>
    <t>15.ellenőrző pont</t>
  </si>
  <si>
    <t>17.ellenőrző pont</t>
  </si>
  <si>
    <t>18.ellenőrző pont</t>
  </si>
  <si>
    <t>20.ellenőrző pont</t>
  </si>
  <si>
    <t>Bognár István</t>
  </si>
  <si>
    <t>Bognár Zsolt</t>
  </si>
  <si>
    <t>Kiss Csaba</t>
  </si>
  <si>
    <t>Deczki Sándor</t>
  </si>
  <si>
    <t>Marton Balázs</t>
  </si>
  <si>
    <t>Szabó Gábor</t>
  </si>
  <si>
    <t>Engi Gábor</t>
  </si>
  <si>
    <t>dr. Nyirati Ildikó</t>
  </si>
  <si>
    <t>Rabi Zsuzsanna</t>
  </si>
  <si>
    <t>Bálint Barbara</t>
  </si>
  <si>
    <t>Fehérvári Máté</t>
  </si>
  <si>
    <t>1. ellenőrző pont</t>
  </si>
  <si>
    <t>4. ellenőrző pont</t>
  </si>
  <si>
    <t>VAKON-D</t>
  </si>
  <si>
    <t>Vajgely Tamás</t>
  </si>
  <si>
    <t>Pirtói Döbbenet</t>
  </si>
  <si>
    <t>Rabi Zoltán</t>
  </si>
  <si>
    <t>Bodrogi Attila</t>
  </si>
  <si>
    <t>10. időmérő</t>
  </si>
  <si>
    <t>22.ellenőrző pont</t>
  </si>
  <si>
    <t>TURBÓCSIGÁK</t>
  </si>
  <si>
    <t>Varga Eszter</t>
  </si>
  <si>
    <t>Máté Noémi</t>
  </si>
  <si>
    <t>Máténé Bertus Mónika</t>
  </si>
  <si>
    <t>Kőbonzó</t>
  </si>
  <si>
    <t>Heidinger Tibor</t>
  </si>
  <si>
    <t>Morovik Attila</t>
  </si>
  <si>
    <t>Szentes 6.</t>
  </si>
  <si>
    <t>Bugyi Zsolt</t>
  </si>
  <si>
    <t>Dravecz Ferenc</t>
  </si>
  <si>
    <t>MACI</t>
  </si>
  <si>
    <t>Varga F. Zoltán</t>
  </si>
  <si>
    <t>Simon Ádám</t>
  </si>
  <si>
    <t>Veisz Zsuzsanna</t>
  </si>
  <si>
    <t>Rádi Ferenc</t>
  </si>
  <si>
    <t>KISKUN I.</t>
  </si>
  <si>
    <t>Hevér Csaba</t>
  </si>
  <si>
    <t>Hevérné Fricska Ildikó</t>
  </si>
  <si>
    <t>Ugrin András</t>
  </si>
  <si>
    <t>Baloghné Mina Ildikó</t>
  </si>
  <si>
    <t>SZASZÓ</t>
  </si>
  <si>
    <t>Szonda Ferenc</t>
  </si>
  <si>
    <t>Szonda Ferencné</t>
  </si>
  <si>
    <t>Gazdag László</t>
  </si>
  <si>
    <t>Gazdag Lászlóné</t>
  </si>
  <si>
    <t>Kovács Bence</t>
  </si>
  <si>
    <t>DÖMÖTÖR</t>
  </si>
  <si>
    <t>Babik Péter</t>
  </si>
  <si>
    <t>Jakab Éva</t>
  </si>
  <si>
    <t>Mórocza Ágnes</t>
  </si>
  <si>
    <t>KISKUN VI.</t>
  </si>
  <si>
    <t>Bánfalvi Péter</t>
  </si>
  <si>
    <t>Retkes József</t>
  </si>
  <si>
    <t>Baráth Magdolna</t>
  </si>
  <si>
    <t>Király Margaréta</t>
  </si>
  <si>
    <t>BEKÉK</t>
  </si>
  <si>
    <t>Beke László</t>
  </si>
  <si>
    <t>Beke Emese</t>
  </si>
  <si>
    <t>KISKUN X.</t>
  </si>
  <si>
    <t>Jankovszki Zsuzsanna</t>
  </si>
  <si>
    <t>Bánfalvi Tamás</t>
  </si>
  <si>
    <t>Bánfalviné Pál Gabriella</t>
  </si>
  <si>
    <t>Szentes 10</t>
  </si>
  <si>
    <t>Kása Erzsébet</t>
  </si>
  <si>
    <t>KISKUN IX.</t>
  </si>
  <si>
    <t>Kovács Istvánné</t>
  </si>
  <si>
    <t>Kabók István</t>
  </si>
  <si>
    <t>KISKUN IV.</t>
  </si>
  <si>
    <t>KISKUN VIII.</t>
  </si>
  <si>
    <t>Beck Lajosné</t>
  </si>
  <si>
    <t>Hegedűs Jász Nikolett</t>
  </si>
  <si>
    <t>Hegedűs Jász Lajos</t>
  </si>
  <si>
    <t>Hegedűs Jász Noémi</t>
  </si>
  <si>
    <t>Lőrincz Istvánné</t>
  </si>
  <si>
    <t>KISKUN VII.</t>
  </si>
  <si>
    <t>Lantos Gábor</t>
  </si>
  <si>
    <t>Kószó Dóra</t>
  </si>
  <si>
    <t>2. irányszög mérése</t>
  </si>
  <si>
    <t>4. egyenes itiner</t>
  </si>
  <si>
    <t>6. időmérő</t>
  </si>
  <si>
    <t>7.ellenőrző pont</t>
  </si>
  <si>
    <t>8.ellenőrző pont</t>
  </si>
  <si>
    <t>9.ellenőrző pont</t>
  </si>
  <si>
    <t>10.távolságmérés</t>
  </si>
  <si>
    <t>14. időmérő</t>
  </si>
  <si>
    <t>II. szakasz időhiba</t>
  </si>
  <si>
    <t>16.szerkesztés</t>
  </si>
  <si>
    <t>III.szakasz időhiba</t>
  </si>
  <si>
    <t>KISKUN XI.</t>
  </si>
  <si>
    <t>Solymosi Áron</t>
  </si>
  <si>
    <t>HUNYOR-GO</t>
  </si>
  <si>
    <t>Berlinger Anita</t>
  </si>
  <si>
    <t>Balogh Beáta</t>
  </si>
  <si>
    <t>Pék Györgyi</t>
  </si>
  <si>
    <t>Pesti Kitti</t>
  </si>
  <si>
    <t>Barát Endre</t>
  </si>
  <si>
    <t>MVM-5</t>
  </si>
  <si>
    <t>dr. Kozubovics Dana</t>
  </si>
  <si>
    <t>Háború Kutyái</t>
  </si>
  <si>
    <t>Tanuló Járat</t>
  </si>
  <si>
    <t>Willmann András</t>
  </si>
  <si>
    <t>Willmann Áron</t>
  </si>
  <si>
    <t>Kormányzók</t>
  </si>
  <si>
    <t>Tar Renáta</t>
  </si>
  <si>
    <t>Gazdag család</t>
  </si>
  <si>
    <t xml:space="preserve">A Ravasz, az Agy </t>
  </si>
  <si>
    <t>RÓBERT</t>
  </si>
  <si>
    <t>Dr VIDA-SZABÓ-</t>
  </si>
  <si>
    <t>Dr. Vida Bernadett</t>
  </si>
  <si>
    <t>Szabó Attila</t>
  </si>
  <si>
    <t>Felföldi Róbert</t>
  </si>
  <si>
    <t>SZUPERCSIGA</t>
  </si>
  <si>
    <t>Dorákné Mina Anikó</t>
  </si>
  <si>
    <t>Hevré Csaba Imre</t>
  </si>
  <si>
    <t>Bolyon Góják</t>
  </si>
  <si>
    <t>Gulyás Lajos</t>
  </si>
  <si>
    <t>Pánovics István</t>
  </si>
  <si>
    <t>Hang Csaba</t>
  </si>
  <si>
    <t>Vidák Margit</t>
  </si>
  <si>
    <t>SCHIBSTED</t>
  </si>
  <si>
    <t>Márik Tibor</t>
  </si>
  <si>
    <t>Hajcsák Mária</t>
  </si>
  <si>
    <t>Angeli Noémi</t>
  </si>
  <si>
    <t>Scuromi Dóra</t>
  </si>
  <si>
    <t>KAVICS</t>
  </si>
  <si>
    <t>Viola Sz. István</t>
  </si>
  <si>
    <t>Viola Sz. Szilvia</t>
  </si>
  <si>
    <t>Viola Sz. Zsombor</t>
  </si>
  <si>
    <t>Szegedi Barangolók</t>
  </si>
  <si>
    <t>Csihi Tibor</t>
  </si>
  <si>
    <t>Benkő László</t>
  </si>
  <si>
    <t>Mosómedvék</t>
  </si>
  <si>
    <t>Kis-Molnár Zsolt</t>
  </si>
  <si>
    <t>Oláh Dóra</t>
  </si>
  <si>
    <t>SAPESZ és barátai</t>
  </si>
  <si>
    <t>Marton Kata</t>
  </si>
  <si>
    <t>Nánai Zsuzsa</t>
  </si>
  <si>
    <t>Nánai Gábor</t>
  </si>
  <si>
    <t>Pirtói kérdőjel</t>
  </si>
  <si>
    <t>ifj Engi Gábor</t>
  </si>
  <si>
    <t>5. kérdés</t>
  </si>
  <si>
    <t>6. ellenőrző pont</t>
  </si>
  <si>
    <t>8. távolságmérés</t>
  </si>
  <si>
    <t>13.kérdés</t>
  </si>
  <si>
    <t>16.kérdés</t>
  </si>
  <si>
    <t>19.ellenőrző pont</t>
  </si>
  <si>
    <t>21.ellenőrző pont</t>
  </si>
  <si>
    <t>KISKUN II.</t>
  </si>
  <si>
    <t>Pallagi Liza</t>
  </si>
  <si>
    <t>Csonkacsapat</t>
  </si>
  <si>
    <t>Hegedűs Jász Kati</t>
  </si>
  <si>
    <t>Simon Károlyné</t>
  </si>
  <si>
    <t>Micsku Mihály</t>
  </si>
  <si>
    <t>Medvehagyma</t>
  </si>
  <si>
    <t>Micsku Mihály Ferenc</t>
  </si>
  <si>
    <t>Soósné Shampier</t>
  </si>
  <si>
    <t>Soós Alex</t>
  </si>
  <si>
    <t>Rádiné</t>
  </si>
  <si>
    <t>Simo Ferenc</t>
  </si>
  <si>
    <t>C-BLOKK</t>
  </si>
  <si>
    <t>Besze Ildikó</t>
  </si>
  <si>
    <t>Szabó Ádám</t>
  </si>
  <si>
    <t>Kovács Ádám</t>
  </si>
  <si>
    <t>Murányi Zoltán</t>
  </si>
  <si>
    <t>Valkovics Edit</t>
  </si>
  <si>
    <t>Hevér Éva</t>
  </si>
  <si>
    <t>Kószó  Józsefné</t>
  </si>
  <si>
    <t>MILYEN ÁLLAT EZ?</t>
  </si>
  <si>
    <t>Balázs Benedek</t>
  </si>
  <si>
    <t>Komár Gréta</t>
  </si>
  <si>
    <t>VONYÍTÓK</t>
  </si>
  <si>
    <t>Micsku Boglárka</t>
  </si>
  <si>
    <t>Micsku Csenge</t>
  </si>
  <si>
    <t>KISKUN III.</t>
  </si>
  <si>
    <t>Dobák Erzsébet</t>
  </si>
  <si>
    <t>Molnár Imre</t>
  </si>
  <si>
    <t>Domonkos Kószó Manyi</t>
  </si>
  <si>
    <t>Domonkos Kószó Marcel</t>
  </si>
  <si>
    <t>Sereghajtók</t>
  </si>
  <si>
    <t>Trogmayerné</t>
  </si>
  <si>
    <t>Viski Tamásné</t>
  </si>
  <si>
    <t>Csorba Teréz</t>
  </si>
  <si>
    <t>Szécsényi Istvánné</t>
  </si>
  <si>
    <t>Dr Lázár Emőke</t>
  </si>
  <si>
    <t>KISKUN XII.</t>
  </si>
  <si>
    <t>Fazekas Tibor</t>
  </si>
  <si>
    <t>Gazekas Fanni</t>
  </si>
  <si>
    <t>FÜGE</t>
  </si>
  <si>
    <t>Dömötör Rebeka</t>
  </si>
  <si>
    <t>Dr. Csikos Klára</t>
  </si>
  <si>
    <t>Körösparti Margit</t>
  </si>
  <si>
    <t>Rózsa Ivett</t>
  </si>
  <si>
    <t>Ecker Livia</t>
  </si>
  <si>
    <t>Turi Árvácska</t>
  </si>
  <si>
    <t>Tarnóczi Gréti</t>
  </si>
  <si>
    <t>KISKUN V.</t>
  </si>
  <si>
    <t>Csányi Sándorné</t>
  </si>
  <si>
    <t>Csányi Zita</t>
  </si>
  <si>
    <t>Tarjányi Brigitta</t>
  </si>
  <si>
    <t>Zeleiné Tamás Klára</t>
  </si>
  <si>
    <t>Szűcs Adrien</t>
  </si>
  <si>
    <t>Rácz Zsófi</t>
  </si>
  <si>
    <t>Rácz Kata</t>
  </si>
  <si>
    <t>Vándorbékák</t>
  </si>
  <si>
    <t>Szentes 4</t>
  </si>
  <si>
    <t>Kanyó Család</t>
  </si>
  <si>
    <t>Farkas Lajos</t>
  </si>
  <si>
    <t>Száraz Zsófia</t>
  </si>
  <si>
    <t>Farkas Lajos Nimród</t>
  </si>
  <si>
    <t>Farkas Zsigmond Vilmos</t>
  </si>
  <si>
    <t>időhiba</t>
  </si>
  <si>
    <t>Kanyó László</t>
  </si>
  <si>
    <t>Andó Anna Dóra</t>
  </si>
  <si>
    <t>Liszkai Ádám</t>
  </si>
  <si>
    <t>Andó Judit Eszter</t>
  </si>
  <si>
    <t>Stadler Richárd Zoltán</t>
  </si>
  <si>
    <t>Éger és társai</t>
  </si>
  <si>
    <t>Hódi Éva</t>
  </si>
  <si>
    <t>Franczva Tamás</t>
  </si>
  <si>
    <r>
      <t xml:space="preserve">Éger </t>
    </r>
    <r>
      <rPr>
        <sz val="8"/>
        <rFont val="Arial CE"/>
        <charset val="238"/>
      </rPr>
      <t>(kutya)</t>
    </r>
  </si>
  <si>
    <t>Bajnoki sorrend</t>
  </si>
  <si>
    <t>A-A36</t>
  </si>
  <si>
    <t>A50</t>
  </si>
  <si>
    <t>csapat   (15)</t>
  </si>
  <si>
    <t>csapattagok            (42 fő)</t>
  </si>
  <si>
    <t>1. ep. Bokor</t>
  </si>
  <si>
    <t>2. ep. Iránymérés                       64 fok</t>
  </si>
  <si>
    <t>3. ep. Poligon</t>
  </si>
  <si>
    <t>4. ep. Itiner</t>
  </si>
  <si>
    <t>5. ep. Kis domb</t>
  </si>
  <si>
    <t>6. ep. Zöld széle</t>
  </si>
  <si>
    <t>7. ep. Időmérő    késés/sietés</t>
  </si>
  <si>
    <t>8. ep. Kis mélyedés</t>
  </si>
  <si>
    <t>9. ep. Gödör</t>
  </si>
  <si>
    <t>10. ep. Oldalmetszés</t>
  </si>
  <si>
    <t>11. ep. Kis kúp</t>
  </si>
  <si>
    <t>12. ep. Tisztás sarok</t>
  </si>
  <si>
    <t>13. ep. Szárazárok vége</t>
  </si>
  <si>
    <t>14. ep. Bokor</t>
  </si>
  <si>
    <t>15. ep. Szintvonál követés</t>
  </si>
  <si>
    <t>16. ep. Távolságmérés                   374 m</t>
  </si>
  <si>
    <t>17. ep. Kis tisztás</t>
  </si>
  <si>
    <t>18. ep. Kis bokor</t>
  </si>
  <si>
    <t>19. ep. Szerkesztés</t>
  </si>
  <si>
    <t>20. ep. Időmérő     késés/sietés</t>
  </si>
  <si>
    <t>21. ep. Kis kúp</t>
  </si>
  <si>
    <t>22. ep. Mélyedés</t>
  </si>
  <si>
    <t>23. ep. Tisztás széle</t>
  </si>
  <si>
    <t>24. ep. Kis kúp</t>
  </si>
  <si>
    <t>25. ep. Kis kúp</t>
  </si>
  <si>
    <t>26. ep. Kis tisztás</t>
  </si>
  <si>
    <t>27. ep. Mélyedés</t>
  </si>
  <si>
    <t>28. ep. Kis töltés</t>
  </si>
  <si>
    <t>Cél     késés/sietés</t>
  </si>
  <si>
    <t>Feladat hibapont</t>
  </si>
  <si>
    <t>Idő hibapont</t>
  </si>
  <si>
    <t>Össz. hibapont</t>
  </si>
  <si>
    <t>DEMETER                                           Paks</t>
  </si>
  <si>
    <t>Török Erzsébet             Decsi Béla                      Decsi István                       Jakab Albert</t>
  </si>
  <si>
    <t>ELTÁJOLÓK                            Kiskőrös</t>
  </si>
  <si>
    <t>Laci                                   Zazi                                   Pöszi                                    Döme</t>
  </si>
  <si>
    <t>ERŐTERV-MVM 4.         Budapest</t>
  </si>
  <si>
    <t>Mórocz Imre                      Volf István                    Apagyi Edina                        Ifj. Volf István</t>
  </si>
  <si>
    <t>TISZAGYÖNGYE                            Tiszaújváros</t>
  </si>
  <si>
    <t>Farkas János                       Tóth Éva                          Nemes Éva                         Bánrévi Tamás</t>
  </si>
  <si>
    <t>KATICA TANYA ZÖLDPONT                                           Kaposvár</t>
  </si>
  <si>
    <t>Müller Júlia                       Fodor Péter</t>
  </si>
  <si>
    <t>MÁTRAI FARKASOK              Gyöngyös</t>
  </si>
  <si>
    <t>Vályi Nagy Károly                Rabecz Péter</t>
  </si>
  <si>
    <t>MÉLYSÉGFÉSŰ                          Szentes</t>
  </si>
  <si>
    <t>Barát László                      Hercz Szilvia                       Banán és Zsinór</t>
  </si>
  <si>
    <t>CSODABOGYÓ                              Pécs</t>
  </si>
  <si>
    <t>Andrasek Csaba               Ujságh Zsolt</t>
  </si>
  <si>
    <t>DRÁVA-TALPASOK                     Pécs</t>
  </si>
  <si>
    <t>Jancsi Attila                    Romvári Tibor                   Balog Árpád</t>
  </si>
  <si>
    <t>BOR-ÁSZOK                           Szekszárd</t>
  </si>
  <si>
    <t>Majkut Milán                      Farkas Péter                        Ignácz György</t>
  </si>
  <si>
    <t>VALAMI TISZA                                  Tiszaújváros</t>
  </si>
  <si>
    <t>Kun Zsuzsa                          Fútó Szabolcs                Pásztor Ágnes</t>
  </si>
  <si>
    <t>BERT-ESÉLY SE                                Budapest</t>
  </si>
  <si>
    <t>Beke Krisztina                    Szeleczky Balázs</t>
  </si>
  <si>
    <t>KÁRPÁTOK ŐRE                                         Eger</t>
  </si>
  <si>
    <t>Bóta Attila                     Bótáné Pálfi Ilona</t>
  </si>
  <si>
    <t>BERT 2.                         Budapest</t>
  </si>
  <si>
    <t>Vastag Zsolt                       Vastagné Juhari Éva           Kovács Balázs</t>
  </si>
  <si>
    <t>SAJÓMENTI CUNAMI                       Tiszaújváros</t>
  </si>
  <si>
    <t>Kaszás József                         Balyi József</t>
  </si>
  <si>
    <t>A60</t>
  </si>
  <si>
    <t>A70-80</t>
  </si>
  <si>
    <t>csapattagok            (38 fő)</t>
  </si>
  <si>
    <t>1. ep. Kis tisztás</t>
  </si>
  <si>
    <t>2. ep. Kis kúp</t>
  </si>
  <si>
    <t>3. ep. Kis kúp</t>
  </si>
  <si>
    <t>4. ep. Tisztás sarok</t>
  </si>
  <si>
    <t>5. ep. Mélyedés</t>
  </si>
  <si>
    <t>6. ep. Időmérő    késés/sietés</t>
  </si>
  <si>
    <t>7. ep. Szerkesztés</t>
  </si>
  <si>
    <t>8. ep. Zöld széle</t>
  </si>
  <si>
    <t>9. ep. Kis tisztás</t>
  </si>
  <si>
    <t>10. ep. Távolságmérés            374 m</t>
  </si>
  <si>
    <t>11. ep. Jelleghatár sarok</t>
  </si>
  <si>
    <t>12. ep. Szintvonalkövetés</t>
  </si>
  <si>
    <t>13. ep. Kis kúp</t>
  </si>
  <si>
    <t>14. ep. Tisztás sarok</t>
  </si>
  <si>
    <t>15. ep. Időmérő      késés/sietés</t>
  </si>
  <si>
    <t>16. ep. Kis domb</t>
  </si>
  <si>
    <t>17. ep. Itiner</t>
  </si>
  <si>
    <t>19. ep. Iránymérés            64 fok</t>
  </si>
  <si>
    <t>20. ep. Kis bokor</t>
  </si>
  <si>
    <t>Cél késés/sietés</t>
  </si>
  <si>
    <t>MICROSEC_I.                    Budapest</t>
  </si>
  <si>
    <t>Horváth András                    Horváth Cecília</t>
  </si>
  <si>
    <t>KOKESZ és MICI és DORKA                       Paks-Gyöngyös</t>
  </si>
  <si>
    <t>Klókai Péter                     Mihályi Zsolt                       Bodor Ilona</t>
  </si>
  <si>
    <t>MOZGÓ BÓJA                    Budapest</t>
  </si>
  <si>
    <t>Németh Gábor                     Németh Krisztina              Tóth Béla</t>
  </si>
  <si>
    <t>SZŐKE TISZA                  Tiszaújváros</t>
  </si>
  <si>
    <t>Bartók Adrienn                  Verdó István</t>
  </si>
  <si>
    <t>PARTOSOK                               Paks</t>
  </si>
  <si>
    <t>Dománszky Zoltán             Péter Imre                 Bakonyi Ilona</t>
  </si>
  <si>
    <t>OTSE (MOL)                     Budapest</t>
  </si>
  <si>
    <t>Lelkes Péter                 Kovalik András                   Kazinczy Sándorné</t>
  </si>
  <si>
    <t>ELSANT-AK                               Pécs</t>
  </si>
  <si>
    <t>Benczes Gábor                         Mazács Ádám</t>
  </si>
  <si>
    <t xml:space="preserve">SÁROSPATAK 60     Sárospatak         </t>
  </si>
  <si>
    <t>Jármy István                     Rák Miklós                           Ulicny János</t>
  </si>
  <si>
    <t>MÁTRAI GYERTYÁNOK         Gyöngyös</t>
  </si>
  <si>
    <t xml:space="preserve">Dr. Pócsik József           Vörös Tamás                         </t>
  </si>
  <si>
    <t>KŐBÁNYAI BARANGOLÓK  Budapest</t>
  </si>
  <si>
    <t>Marx István                   Marx Anna</t>
  </si>
  <si>
    <t>SZENTES 5.                               Szentes</t>
  </si>
  <si>
    <t>Nagy Mihály                         Kunfi H. Imréné                      Bikádi Sándorné</t>
  </si>
  <si>
    <t>MVM 2.                                Budapest</t>
  </si>
  <si>
    <t>Járai Béla                              Korodi Mihály                           Fornay Péter</t>
  </si>
  <si>
    <t>MÁKOS TRIÓ                  Baja</t>
  </si>
  <si>
    <t>Hajóssy Tiborné               Révi Lászlóné                  Mészáros József</t>
  </si>
  <si>
    <t>Ő MACKÓSÁGA                       Budapest</t>
  </si>
  <si>
    <t>Szádeczky-Kardos Géza      Horváth Judit</t>
  </si>
  <si>
    <t>SZENTES 3.                                Szentes</t>
  </si>
  <si>
    <t>Farkas Lajos                        Badár Sándor</t>
  </si>
  <si>
    <t>Kanyó Benett</t>
  </si>
  <si>
    <t>Kanyó Barnabás</t>
  </si>
  <si>
    <t>Országos Középfokú Tájékozódási Túrabajnokság
A csoport</t>
  </si>
  <si>
    <t>Országos Középfokú Tájékozódási Túrabajnokság
B csoport</t>
  </si>
  <si>
    <t>és az Okkusok</t>
  </si>
</sst>
</file>

<file path=xl/styles.xml><?xml version="1.0" encoding="utf-8"?>
<styleSheet xmlns="http://schemas.openxmlformats.org/spreadsheetml/2006/main">
  <fonts count="30">
    <font>
      <sz val="10"/>
      <name val="MS Sans Serif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name val="MS Sans Serif"/>
      <family val="2"/>
      <charset val="238"/>
    </font>
    <font>
      <b/>
      <sz val="9"/>
      <name val="Comic Sans MS"/>
      <family val="4"/>
      <charset val="238"/>
    </font>
    <font>
      <b/>
      <sz val="10"/>
      <name val="Comic Sans MS"/>
      <family val="4"/>
      <charset val="238"/>
    </font>
    <font>
      <sz val="8.5"/>
      <name val="Comic Sans MS"/>
      <family val="4"/>
      <charset val="238"/>
    </font>
    <font>
      <sz val="8.5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7"/>
      <name val="Comic Sans MS"/>
      <family val="4"/>
      <charset val="238"/>
    </font>
    <font>
      <sz val="9"/>
      <name val="Comic Sans MS"/>
      <family val="4"/>
      <charset val="238"/>
    </font>
    <font>
      <sz val="6"/>
      <name val="Comic Sans MS"/>
      <family val="4"/>
      <charset val="238"/>
    </font>
    <font>
      <sz val="12"/>
      <name val="Comic Sans MS"/>
      <family val="4"/>
      <charset val="238"/>
    </font>
    <font>
      <b/>
      <sz val="12"/>
      <name val="Comic Sans MS"/>
      <family val="4"/>
      <charset val="238"/>
    </font>
    <font>
      <sz val="8"/>
      <name val="Comic Sans MS"/>
      <family val="4"/>
      <charset val="238"/>
    </font>
    <font>
      <b/>
      <sz val="8"/>
      <name val="Comic Sans MS"/>
      <family val="4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</cellStyleXfs>
  <cellXfs count="35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5" xfId="2" applyBorder="1" applyAlignment="1">
      <alignment textRotation="90"/>
    </xf>
    <xf numFmtId="0" fontId="2" fillId="0" borderId="6" xfId="2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2" fillId="0" borderId="6" xfId="2" applyFont="1" applyBorder="1" applyAlignment="1">
      <alignment textRotation="90"/>
    </xf>
    <xf numFmtId="0" fontId="2" fillId="0" borderId="6" xfId="2" applyFont="1" applyBorder="1" applyAlignment="1">
      <alignment horizontal="center" textRotation="90"/>
    </xf>
    <xf numFmtId="0" fontId="3" fillId="0" borderId="10" xfId="2" applyFont="1" applyBorder="1" applyAlignment="1">
      <alignment horizontal="center" textRotation="90"/>
    </xf>
    <xf numFmtId="0" fontId="2" fillId="0" borderId="9" xfId="2" applyFont="1" applyBorder="1" applyAlignment="1">
      <alignment horizontal="center" textRotation="90"/>
    </xf>
    <xf numFmtId="0" fontId="3" fillId="0" borderId="11" xfId="2" applyFont="1" applyBorder="1" applyAlignment="1">
      <alignment horizontal="center" textRotation="90"/>
    </xf>
    <xf numFmtId="0" fontId="4" fillId="0" borderId="9" xfId="2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/>
    </xf>
    <xf numFmtId="0" fontId="5" fillId="0" borderId="12" xfId="2" applyFont="1" applyBorder="1" applyAlignment="1">
      <alignment horizontal="center" textRotation="90"/>
    </xf>
    <xf numFmtId="0" fontId="6" fillId="0" borderId="0" xfId="2" applyFont="1" applyAlignment="1">
      <alignment horizontal="center" textRotation="90"/>
    </xf>
    <xf numFmtId="0" fontId="6" fillId="0" borderId="0" xfId="2" applyFont="1"/>
    <xf numFmtId="0" fontId="2" fillId="0" borderId="13" xfId="2" applyFont="1" applyBorder="1" applyAlignment="1">
      <alignment vertical="center"/>
    </xf>
    <xf numFmtId="0" fontId="7" fillId="0" borderId="14" xfId="2" applyFont="1" applyBorder="1" applyAlignment="1">
      <alignment vertical="top" wrapText="1"/>
    </xf>
    <xf numFmtId="0" fontId="7" fillId="0" borderId="15" xfId="2" applyFont="1" applyBorder="1" applyAlignment="1">
      <alignment vertical="center" wrapText="1"/>
    </xf>
    <xf numFmtId="0" fontId="7" fillId="0" borderId="16" xfId="2" applyFont="1" applyBorder="1" applyAlignment="1">
      <alignment wrapText="1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" fontId="2" fillId="0" borderId="18" xfId="2" applyNumberFormat="1" applyFill="1" applyBorder="1" applyAlignment="1">
      <alignment horizontal="center"/>
    </xf>
    <xf numFmtId="0" fontId="2" fillId="0" borderId="19" xfId="2" applyFont="1" applyBorder="1" applyAlignment="1">
      <alignment horizontal="center" vertical="center"/>
    </xf>
    <xf numFmtId="1" fontId="2" fillId="0" borderId="20" xfId="2" applyNumberFormat="1" applyFill="1" applyBorder="1" applyAlignment="1">
      <alignment horizontal="center"/>
    </xf>
    <xf numFmtId="0" fontId="4" fillId="0" borderId="19" xfId="2" applyNumberFormat="1" applyFont="1" applyBorder="1" applyAlignment="1">
      <alignment horizontal="center" vertical="center"/>
    </xf>
    <xf numFmtId="1" fontId="4" fillId="0" borderId="14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20" fontId="6" fillId="0" borderId="0" xfId="2" applyNumberFormat="1" applyFont="1"/>
    <xf numFmtId="0" fontId="2" fillId="0" borderId="22" xfId="2" applyFont="1" applyBorder="1" applyAlignment="1">
      <alignment vertical="center"/>
    </xf>
    <xf numFmtId="0" fontId="7" fillId="0" borderId="23" xfId="2" applyFont="1" applyBorder="1" applyAlignment="1">
      <alignment vertical="top" wrapText="1"/>
    </xf>
    <xf numFmtId="0" fontId="7" fillId="0" borderId="7" xfId="2" applyFont="1" applyBorder="1" applyAlignment="1">
      <alignment vertical="center" wrapText="1"/>
    </xf>
    <xf numFmtId="0" fontId="7" fillId="0" borderId="3" xfId="2" applyFont="1" applyBorder="1" applyAlignment="1">
      <alignment wrapText="1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1" fontId="2" fillId="0" borderId="25" xfId="2" applyNumberFormat="1" applyFill="1" applyBorder="1" applyAlignment="1">
      <alignment horizontal="center"/>
    </xf>
    <xf numFmtId="0" fontId="2" fillId="0" borderId="26" xfId="2" applyFont="1" applyBorder="1" applyAlignment="1">
      <alignment horizontal="center" vertical="center"/>
    </xf>
    <xf numFmtId="1" fontId="2" fillId="0" borderId="27" xfId="2" applyNumberFormat="1" applyFill="1" applyBorder="1" applyAlignment="1">
      <alignment horizontal="center"/>
    </xf>
    <xf numFmtId="1" fontId="4" fillId="0" borderId="26" xfId="2" applyNumberFormat="1" applyFont="1" applyBorder="1" applyAlignment="1">
      <alignment horizontal="center" vertical="center"/>
    </xf>
    <xf numFmtId="1" fontId="4" fillId="0" borderId="23" xfId="2" applyNumberFormat="1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7" fillId="0" borderId="24" xfId="2" applyFont="1" applyBorder="1" applyAlignment="1">
      <alignment vertical="center" wrapText="1"/>
    </xf>
    <xf numFmtId="0" fontId="7" fillId="0" borderId="23" xfId="2" applyFont="1" applyBorder="1" applyAlignment="1">
      <alignment wrapText="1"/>
    </xf>
    <xf numFmtId="0" fontId="2" fillId="0" borderId="29" xfId="2" applyFont="1" applyBorder="1" applyAlignment="1">
      <alignment vertical="center"/>
    </xf>
    <xf numFmtId="0" fontId="7" fillId="0" borderId="30" xfId="2" applyFont="1" applyBorder="1" applyAlignment="1">
      <alignment vertical="top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wrapText="1"/>
    </xf>
    <xf numFmtId="0" fontId="2" fillId="0" borderId="30" xfId="2" applyFont="1" applyBorder="1" applyAlignment="1">
      <alignment horizontal="center" vertical="center"/>
    </xf>
    <xf numFmtId="0" fontId="2" fillId="0" borderId="30" xfId="2" applyFont="1" applyBorder="1" applyAlignment="1">
      <alignment horizontal="centerContinuous" vertical="center"/>
    </xf>
    <xf numFmtId="0" fontId="2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4" fillId="0" borderId="35" xfId="2" applyFont="1" applyBorder="1" applyAlignment="1">
      <alignment horizontal="centerContinuous" vertical="center"/>
    </xf>
    <xf numFmtId="0" fontId="4" fillId="0" borderId="30" xfId="2" applyFont="1" applyBorder="1" applyAlignment="1">
      <alignment horizontal="centerContinuous" vertical="center"/>
    </xf>
    <xf numFmtId="0" fontId="4" fillId="0" borderId="37" xfId="2" applyFont="1" applyBorder="1" applyAlignment="1">
      <alignment horizontal="centerContinuous" vertical="center"/>
    </xf>
    <xf numFmtId="0" fontId="2" fillId="0" borderId="38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1" fontId="2" fillId="0" borderId="41" xfId="2" applyNumberFormat="1" applyFill="1" applyBorder="1" applyAlignment="1">
      <alignment horizontal="center"/>
    </xf>
    <xf numFmtId="1" fontId="4" fillId="0" borderId="39" xfId="2" applyNumberFormat="1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7" fillId="0" borderId="1" xfId="2" applyFont="1" applyBorder="1" applyAlignment="1">
      <alignment wrapText="1"/>
    </xf>
    <xf numFmtId="0" fontId="3" fillId="0" borderId="25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horizontal="right" vertical="top" wrapText="1"/>
    </xf>
    <xf numFmtId="0" fontId="2" fillId="0" borderId="42" xfId="2" applyFont="1" applyBorder="1" applyAlignment="1">
      <alignment vertical="center"/>
    </xf>
    <xf numFmtId="0" fontId="7" fillId="0" borderId="39" xfId="2" applyFont="1" applyBorder="1" applyAlignment="1">
      <alignment vertical="top" wrapText="1"/>
    </xf>
    <xf numFmtId="0" fontId="7" fillId="0" borderId="44" xfId="2" applyFont="1" applyBorder="1" applyAlignment="1">
      <alignment vertical="center" wrapText="1"/>
    </xf>
    <xf numFmtId="0" fontId="7" fillId="0" borderId="44" xfId="2" applyFont="1" applyBorder="1" applyAlignment="1">
      <alignment wrapText="1"/>
    </xf>
    <xf numFmtId="0" fontId="7" fillId="0" borderId="1" xfId="2" applyFont="1" applyBorder="1" applyAlignment="1">
      <alignment vertical="center" wrapText="1"/>
    </xf>
    <xf numFmtId="0" fontId="7" fillId="0" borderId="4" xfId="2" applyFont="1" applyBorder="1" applyAlignment="1">
      <alignment wrapText="1"/>
    </xf>
    <xf numFmtId="0" fontId="7" fillId="0" borderId="30" xfId="2" applyFont="1" applyBorder="1" applyAlignment="1">
      <alignment horizontal="right" vertical="top" wrapText="1"/>
    </xf>
    <xf numFmtId="0" fontId="7" fillId="0" borderId="33" xfId="2" applyFont="1" applyBorder="1" applyAlignment="1">
      <alignment vertical="center" wrapText="1"/>
    </xf>
    <xf numFmtId="0" fontId="4" fillId="0" borderId="35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7" fillId="0" borderId="30" xfId="2" applyFont="1" applyBorder="1" applyAlignment="1">
      <alignment wrapText="1"/>
    </xf>
    <xf numFmtId="0" fontId="2" fillId="0" borderId="23" xfId="2" applyFont="1" applyBorder="1" applyAlignment="1">
      <alignment horizontal="centerContinuous" vertical="center"/>
    </xf>
    <xf numFmtId="0" fontId="4" fillId="0" borderId="26" xfId="2" applyFont="1" applyBorder="1" applyAlignment="1">
      <alignment horizontal="centerContinuous" vertical="center"/>
    </xf>
    <xf numFmtId="0" fontId="4" fillId="0" borderId="23" xfId="2" applyFont="1" applyBorder="1" applyAlignment="1">
      <alignment horizontal="centerContinuous" vertical="center"/>
    </xf>
    <xf numFmtId="0" fontId="4" fillId="0" borderId="28" xfId="2" applyFont="1" applyBorder="1" applyAlignment="1">
      <alignment horizontal="centerContinuous" vertical="center"/>
    </xf>
    <xf numFmtId="0" fontId="8" fillId="0" borderId="7" xfId="2" applyFont="1" applyBorder="1" applyAlignment="1">
      <alignment vertical="center" wrapText="1"/>
    </xf>
    <xf numFmtId="0" fontId="2" fillId="0" borderId="45" xfId="2" applyFont="1" applyBorder="1" applyAlignment="1">
      <alignment vertical="center"/>
    </xf>
    <xf numFmtId="0" fontId="7" fillId="0" borderId="46" xfId="2" applyFont="1" applyBorder="1" applyAlignment="1">
      <alignment horizontal="right" vertical="top" wrapText="1"/>
    </xf>
    <xf numFmtId="0" fontId="7" fillId="0" borderId="47" xfId="2" applyFont="1" applyBorder="1" applyAlignment="1">
      <alignment vertical="center" wrapText="1"/>
    </xf>
    <xf numFmtId="0" fontId="7" fillId="0" borderId="2" xfId="2" applyFont="1" applyBorder="1" applyAlignment="1">
      <alignment wrapText="1"/>
    </xf>
    <xf numFmtId="0" fontId="2" fillId="0" borderId="46" xfId="2" applyFont="1" applyBorder="1" applyAlignment="1">
      <alignment horizontal="centerContinuous" vertical="center"/>
    </xf>
    <xf numFmtId="0" fontId="2" fillId="0" borderId="46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2" fillId="0" borderId="49" xfId="2" applyFont="1" applyBorder="1" applyAlignment="1">
      <alignment horizontal="center" vertical="center"/>
    </xf>
    <xf numFmtId="0" fontId="3" fillId="0" borderId="50" xfId="2" applyFont="1" applyBorder="1" applyAlignment="1">
      <alignment horizontal="center" vertical="center"/>
    </xf>
    <xf numFmtId="0" fontId="4" fillId="0" borderId="49" xfId="2" applyFont="1" applyBorder="1" applyAlignment="1">
      <alignment horizontal="centerContinuous" vertical="center"/>
    </xf>
    <xf numFmtId="0" fontId="4" fillId="0" borderId="51" xfId="2" applyFont="1" applyBorder="1" applyAlignment="1">
      <alignment horizontal="centerContinuous" vertical="center"/>
    </xf>
    <xf numFmtId="0" fontId="9" fillId="0" borderId="0" xfId="2" applyFont="1" applyAlignment="1">
      <alignment horizontal="right"/>
    </xf>
    <xf numFmtId="0" fontId="2" fillId="0" borderId="5" xfId="2" applyBorder="1" applyAlignment="1">
      <alignment vertical="center" textRotation="90"/>
    </xf>
    <xf numFmtId="0" fontId="2" fillId="0" borderId="8" xfId="2" applyFont="1" applyBorder="1" applyAlignment="1">
      <alignment textRotation="90"/>
    </xf>
    <xf numFmtId="0" fontId="4" fillId="0" borderId="12" xfId="2" applyFont="1" applyBorder="1" applyAlignment="1">
      <alignment horizontal="center" textRotation="90"/>
    </xf>
    <xf numFmtId="20" fontId="2" fillId="0" borderId="0" xfId="2" applyNumberFormat="1"/>
    <xf numFmtId="0" fontId="2" fillId="0" borderId="13" xfId="2" applyBorder="1" applyAlignment="1"/>
    <xf numFmtId="0" fontId="2" fillId="0" borderId="17" xfId="2" applyFont="1" applyBorder="1" applyAlignment="1"/>
    <xf numFmtId="0" fontId="2" fillId="0" borderId="16" xfId="2" applyFont="1" applyBorder="1" applyAlignment="1"/>
    <xf numFmtId="0" fontId="2" fillId="0" borderId="16" xfId="2" applyBorder="1" applyAlignment="1"/>
    <xf numFmtId="1" fontId="4" fillId="0" borderId="21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2" fillId="0" borderId="22" xfId="2" applyBorder="1" applyAlignment="1"/>
    <xf numFmtId="0" fontId="2" fillId="0" borderId="24" xfId="2" applyFont="1" applyBorder="1" applyAlignment="1"/>
    <xf numFmtId="0" fontId="2" fillId="0" borderId="1" xfId="2" applyFont="1" applyBorder="1" applyAlignment="1"/>
    <xf numFmtId="0" fontId="2" fillId="0" borderId="1" xfId="2" applyBorder="1" applyAlignment="1"/>
    <xf numFmtId="0" fontId="2" fillId="0" borderId="25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6" fillId="0" borderId="24" xfId="2" applyFont="1" applyBorder="1" applyAlignment="1"/>
    <xf numFmtId="0" fontId="2" fillId="0" borderId="4" xfId="2" applyFont="1" applyBorder="1" applyAlignment="1"/>
    <xf numFmtId="0" fontId="2" fillId="0" borderId="4" xfId="2" applyBorder="1" applyAlignment="1"/>
    <xf numFmtId="0" fontId="2" fillId="0" borderId="34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42" xfId="2" applyBorder="1" applyAlignment="1"/>
    <xf numFmtId="0" fontId="2" fillId="0" borderId="40" xfId="2" applyFont="1" applyBorder="1" applyAlignment="1"/>
    <xf numFmtId="0" fontId="2" fillId="0" borderId="44" xfId="2" applyFont="1" applyBorder="1" applyAlignment="1"/>
    <xf numFmtId="0" fontId="2" fillId="0" borderId="44" xfId="2" applyBorder="1" applyAlignment="1"/>
    <xf numFmtId="0" fontId="2" fillId="0" borderId="24" xfId="2" applyFont="1" applyBorder="1" applyAlignment="1">
      <alignment horizontal="right"/>
    </xf>
    <xf numFmtId="0" fontId="2" fillId="0" borderId="3" xfId="2" applyFont="1" applyBorder="1" applyAlignment="1"/>
    <xf numFmtId="0" fontId="2" fillId="0" borderId="3" xfId="2" applyBorder="1" applyAlignment="1"/>
    <xf numFmtId="1" fontId="2" fillId="0" borderId="52" xfId="2" applyNumberFormat="1" applyFill="1" applyBorder="1" applyAlignment="1">
      <alignment horizontal="center"/>
    </xf>
    <xf numFmtId="0" fontId="2" fillId="0" borderId="24" xfId="2" applyFont="1" applyBorder="1" applyAlignment="1">
      <alignment horizontal="left"/>
    </xf>
    <xf numFmtId="0" fontId="2" fillId="0" borderId="45" xfId="2" applyBorder="1" applyAlignment="1"/>
    <xf numFmtId="0" fontId="2" fillId="0" borderId="48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10" fillId="0" borderId="44" xfId="2" applyFont="1" applyBorder="1" applyAlignment="1"/>
    <xf numFmtId="0" fontId="11" fillId="0" borderId="44" xfId="2" applyFont="1" applyBorder="1" applyAlignment="1"/>
    <xf numFmtId="0" fontId="11" fillId="0" borderId="3" xfId="2" applyFont="1" applyBorder="1" applyAlignment="1"/>
    <xf numFmtId="0" fontId="2" fillId="0" borderId="29" xfId="2" applyBorder="1" applyAlignment="1"/>
    <xf numFmtId="0" fontId="2" fillId="0" borderId="33" xfId="2" applyBorder="1" applyAlignment="1"/>
    <xf numFmtId="0" fontId="7" fillId="0" borderId="32" xfId="2" applyFont="1" applyBorder="1" applyAlignment="1"/>
    <xf numFmtId="1" fontId="4" fillId="0" borderId="28" xfId="2" applyNumberFormat="1" applyFont="1" applyBorder="1" applyAlignment="1">
      <alignment horizontal="center" vertical="center"/>
    </xf>
    <xf numFmtId="0" fontId="11" fillId="0" borderId="4" xfId="2" applyFont="1" applyBorder="1" applyAlignment="1"/>
    <xf numFmtId="0" fontId="2" fillId="0" borderId="47" xfId="2" applyFont="1" applyBorder="1" applyAlignment="1"/>
    <xf numFmtId="0" fontId="2" fillId="0" borderId="2" xfId="2" applyFont="1" applyBorder="1" applyAlignment="1"/>
    <xf numFmtId="0" fontId="2" fillId="0" borderId="2" xfId="2" applyBorder="1" applyAlignment="1"/>
    <xf numFmtId="0" fontId="10" fillId="0" borderId="3" xfId="2" applyFont="1" applyBorder="1" applyAlignment="1"/>
    <xf numFmtId="1" fontId="4" fillId="0" borderId="43" xfId="2" applyNumberFormat="1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2" fillId="0" borderId="33" xfId="2" applyFont="1" applyBorder="1" applyAlignment="1"/>
    <xf numFmtId="0" fontId="2" fillId="0" borderId="32" xfId="2" applyFont="1" applyBorder="1" applyAlignment="1"/>
    <xf numFmtId="0" fontId="2" fillId="0" borderId="32" xfId="2" applyBorder="1" applyAlignment="1"/>
    <xf numFmtId="0" fontId="4" fillId="0" borderId="55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7" fillId="0" borderId="3" xfId="2" applyFont="1" applyBorder="1" applyAlignment="1">
      <alignment vertical="center" wrapText="1"/>
    </xf>
    <xf numFmtId="0" fontId="6" fillId="0" borderId="47" xfId="2" applyFont="1" applyBorder="1" applyAlignment="1"/>
    <xf numFmtId="0" fontId="6" fillId="0" borderId="7" xfId="2" applyFont="1" applyBorder="1" applyAlignment="1">
      <alignment vertical="center"/>
    </xf>
    <xf numFmtId="0" fontId="6" fillId="0" borderId="33" xfId="2" applyFont="1" applyBorder="1" applyAlignment="1">
      <alignment vertical="center"/>
    </xf>
    <xf numFmtId="0" fontId="7" fillId="0" borderId="44" xfId="2" applyNumberFormat="1" applyFont="1" applyBorder="1" applyAlignment="1">
      <alignment wrapText="1"/>
    </xf>
    <xf numFmtId="0" fontId="2" fillId="0" borderId="1" xfId="2" applyBorder="1" applyAlignment="1">
      <alignment vertical="center"/>
    </xf>
    <xf numFmtId="0" fontId="12" fillId="0" borderId="4" xfId="2" applyFont="1" applyBorder="1" applyAlignment="1"/>
    <xf numFmtId="0" fontId="2" fillId="0" borderId="56" xfId="2" applyFont="1" applyBorder="1" applyAlignment="1">
      <alignment vertical="center"/>
    </xf>
    <xf numFmtId="0" fontId="7" fillId="0" borderId="57" xfId="2" applyFont="1" applyBorder="1" applyAlignment="1">
      <alignment vertical="center" wrapText="1"/>
    </xf>
    <xf numFmtId="1" fontId="2" fillId="0" borderId="39" xfId="2" applyNumberFormat="1" applyFill="1" applyBorder="1" applyAlignment="1">
      <alignment horizontal="left"/>
    </xf>
    <xf numFmtId="0" fontId="10" fillId="0" borderId="32" xfId="2" applyFont="1" applyBorder="1" applyAlignment="1"/>
    <xf numFmtId="0" fontId="4" fillId="0" borderId="26" xfId="2" applyNumberFormat="1" applyFont="1" applyBorder="1" applyAlignment="1">
      <alignment horizontal="center" vertical="center"/>
    </xf>
    <xf numFmtId="0" fontId="7" fillId="0" borderId="58" xfId="2" applyFont="1" applyBorder="1" applyAlignment="1">
      <alignment vertical="center" wrapText="1"/>
    </xf>
    <xf numFmtId="0" fontId="4" fillId="0" borderId="38" xfId="2" applyNumberFormat="1" applyFont="1" applyBorder="1" applyAlignment="1">
      <alignment horizontal="center" vertical="center"/>
    </xf>
    <xf numFmtId="1" fontId="2" fillId="0" borderId="52" xfId="2" applyNumberFormat="1" applyFill="1" applyBorder="1" applyAlignment="1">
      <alignment horizontal="left"/>
    </xf>
    <xf numFmtId="1" fontId="2" fillId="0" borderId="25" xfId="2" applyNumberFormat="1" applyFill="1" applyBorder="1" applyAlignment="1">
      <alignment horizontal="left"/>
    </xf>
    <xf numFmtId="0" fontId="2" fillId="0" borderId="0" xfId="2" applyAlignment="1">
      <alignment horizontal="right"/>
    </xf>
    <xf numFmtId="0" fontId="2" fillId="0" borderId="4" xfId="2" applyFont="1" applyBorder="1" applyAlignment="1">
      <alignment horizontal="left" wrapText="1"/>
    </xf>
    <xf numFmtId="0" fontId="2" fillId="0" borderId="4" xfId="2" applyBorder="1" applyAlignment="1">
      <alignment vertical="center"/>
    </xf>
    <xf numFmtId="0" fontId="11" fillId="0" borderId="1" xfId="2" applyFont="1" applyBorder="1" applyAlignment="1">
      <alignment horizontal="left" wrapText="1"/>
    </xf>
    <xf numFmtId="0" fontId="11" fillId="0" borderId="32" xfId="2" applyFont="1" applyBorder="1" applyAlignment="1"/>
    <xf numFmtId="0" fontId="11" fillId="0" borderId="24" xfId="2" applyFont="1" applyBorder="1" applyAlignment="1"/>
    <xf numFmtId="0" fontId="2" fillId="0" borderId="23" xfId="2" applyFont="1" applyBorder="1" applyAlignment="1"/>
    <xf numFmtId="0" fontId="2" fillId="0" borderId="23" xfId="2" applyBorder="1" applyAlignment="1"/>
    <xf numFmtId="0" fontId="14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textRotation="90" wrapText="1"/>
    </xf>
    <xf numFmtId="0" fontId="17" fillId="2" borderId="1" xfId="0" applyFont="1" applyFill="1" applyBorder="1" applyAlignment="1">
      <alignment horizontal="center" textRotation="90" wrapText="1"/>
    </xf>
    <xf numFmtId="0" fontId="18" fillId="0" borderId="1" xfId="0" applyFont="1" applyBorder="1" applyAlignment="1">
      <alignment horizontal="center" textRotation="90" wrapText="1"/>
    </xf>
    <xf numFmtId="0" fontId="19" fillId="0" borderId="1" xfId="0" applyFont="1" applyBorder="1" applyAlignment="1">
      <alignment horizontal="center" textRotation="90" wrapText="1"/>
    </xf>
    <xf numFmtId="0" fontId="20" fillId="0" borderId="0" xfId="0" applyFont="1"/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/>
    <xf numFmtId="0" fontId="20" fillId="0" borderId="1" xfId="0" applyFont="1" applyBorder="1" applyAlignment="1">
      <alignment horizontal="center" vertical="center" wrapText="1"/>
    </xf>
    <xf numFmtId="0" fontId="21" fillId="0" borderId="1" xfId="1" applyFont="1" applyBorder="1" applyAlignment="1" applyProtection="1">
      <alignment horizontal="left" vertical="center" wrapText="1"/>
    </xf>
    <xf numFmtId="0" fontId="25" fillId="0" borderId="0" xfId="0" applyFont="1" applyBorder="1"/>
    <xf numFmtId="0" fontId="14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1" applyFont="1" applyBorder="1" applyAlignment="1" applyProtection="1">
      <alignment horizontal="left" vertic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2" fillId="0" borderId="0" xfId="0" applyFont="1" applyBorder="1"/>
    <xf numFmtId="0" fontId="26" fillId="0" borderId="0" xfId="0" applyFont="1" applyBorder="1"/>
    <xf numFmtId="0" fontId="20" fillId="0" borderId="0" xfId="0" applyFont="1" applyBorder="1" applyAlignment="1">
      <alignment horizontal="center"/>
    </xf>
    <xf numFmtId="0" fontId="26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27" fillId="3" borderId="61" xfId="2" applyFont="1" applyFill="1" applyBorder="1" applyAlignment="1">
      <alignment horizontal="center" textRotation="90" wrapText="1"/>
    </xf>
    <xf numFmtId="0" fontId="27" fillId="4" borderId="62" xfId="2" applyFont="1" applyFill="1" applyBorder="1" applyAlignment="1">
      <alignment horizontal="center" textRotation="90" wrapText="1"/>
    </xf>
    <xf numFmtId="0" fontId="2" fillId="3" borderId="13" xfId="2" applyFont="1" applyFill="1" applyBorder="1" applyAlignment="1">
      <alignment vertical="center"/>
    </xf>
    <xf numFmtId="0" fontId="7" fillId="3" borderId="14" xfId="2" applyFont="1" applyFill="1" applyBorder="1" applyAlignment="1">
      <alignment vertical="top" wrapText="1"/>
    </xf>
    <xf numFmtId="0" fontId="7" fillId="3" borderId="15" xfId="2" applyFont="1" applyFill="1" applyBorder="1" applyAlignment="1">
      <alignment vertical="center" wrapText="1"/>
    </xf>
    <xf numFmtId="0" fontId="7" fillId="3" borderId="16" xfId="2" applyFont="1" applyFill="1" applyBorder="1" applyAlignment="1">
      <alignment wrapText="1"/>
    </xf>
    <xf numFmtId="0" fontId="2" fillId="3" borderId="14" xfId="2" applyFont="1" applyFill="1" applyBorder="1" applyAlignment="1">
      <alignment horizontal="center" vertical="center"/>
    </xf>
    <xf numFmtId="0" fontId="2" fillId="3" borderId="17" xfId="2" applyFont="1" applyFill="1" applyBorder="1" applyAlignment="1">
      <alignment horizontal="center" vertical="center"/>
    </xf>
    <xf numFmtId="1" fontId="2" fillId="3" borderId="18" xfId="2" applyNumberFormat="1" applyFill="1" applyBorder="1" applyAlignment="1">
      <alignment horizontal="center"/>
    </xf>
    <xf numFmtId="1" fontId="2" fillId="3" borderId="20" xfId="2" applyNumberFormat="1" applyFill="1" applyBorder="1" applyAlignment="1">
      <alignment horizontal="center"/>
    </xf>
    <xf numFmtId="0" fontId="4" fillId="3" borderId="19" xfId="2" applyNumberFormat="1" applyFont="1" applyFill="1" applyBorder="1" applyAlignment="1">
      <alignment horizontal="center" vertical="center"/>
    </xf>
    <xf numFmtId="1" fontId="4" fillId="3" borderId="14" xfId="2" applyNumberFormat="1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2" fillId="3" borderId="22" xfId="2" applyFont="1" applyFill="1" applyBorder="1" applyAlignment="1">
      <alignment vertical="center"/>
    </xf>
    <xf numFmtId="0" fontId="7" fillId="3" borderId="23" xfId="2" applyFont="1" applyFill="1" applyBorder="1" applyAlignment="1">
      <alignment vertical="top" wrapText="1"/>
    </xf>
    <xf numFmtId="0" fontId="7" fillId="3" borderId="7" xfId="2" applyFont="1" applyFill="1" applyBorder="1" applyAlignment="1">
      <alignment vertical="center" wrapText="1"/>
    </xf>
    <xf numFmtId="0" fontId="7" fillId="3" borderId="3" xfId="2" applyFont="1" applyFill="1" applyBorder="1" applyAlignment="1">
      <alignment wrapText="1"/>
    </xf>
    <xf numFmtId="0" fontId="2" fillId="3" borderId="23" xfId="2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/>
    </xf>
    <xf numFmtId="1" fontId="2" fillId="3" borderId="25" xfId="2" applyNumberFormat="1" applyFill="1" applyBorder="1" applyAlignment="1">
      <alignment horizontal="center"/>
    </xf>
    <xf numFmtId="1" fontId="2" fillId="3" borderId="27" xfId="2" applyNumberFormat="1" applyFill="1" applyBorder="1" applyAlignment="1">
      <alignment horizontal="center"/>
    </xf>
    <xf numFmtId="1" fontId="4" fillId="3" borderId="26" xfId="2" applyNumberFormat="1" applyFont="1" applyFill="1" applyBorder="1" applyAlignment="1">
      <alignment horizontal="center" vertical="center"/>
    </xf>
    <xf numFmtId="1" fontId="4" fillId="3" borderId="23" xfId="2" applyNumberFormat="1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7" fillId="3" borderId="24" xfId="2" applyFont="1" applyFill="1" applyBorder="1" applyAlignment="1">
      <alignment vertical="center" wrapText="1"/>
    </xf>
    <xf numFmtId="0" fontId="7" fillId="3" borderId="23" xfId="2" applyFont="1" applyFill="1" applyBorder="1" applyAlignment="1">
      <alignment wrapText="1"/>
    </xf>
    <xf numFmtId="0" fontId="2" fillId="3" borderId="29" xfId="2" applyFont="1" applyFill="1" applyBorder="1" applyAlignment="1">
      <alignment vertical="center"/>
    </xf>
    <xf numFmtId="0" fontId="7" fillId="3" borderId="30" xfId="2" applyFont="1" applyFill="1" applyBorder="1" applyAlignment="1">
      <alignment vertical="top" wrapText="1"/>
    </xf>
    <xf numFmtId="0" fontId="7" fillId="3" borderId="31" xfId="2" applyFont="1" applyFill="1" applyBorder="1" applyAlignment="1">
      <alignment vertical="center" wrapText="1"/>
    </xf>
    <xf numFmtId="0" fontId="7" fillId="3" borderId="32" xfId="2" applyFont="1" applyFill="1" applyBorder="1" applyAlignment="1">
      <alignment wrapText="1"/>
    </xf>
    <xf numFmtId="0" fontId="2" fillId="3" borderId="30" xfId="2" applyFont="1" applyFill="1" applyBorder="1" applyAlignment="1">
      <alignment horizontal="center" vertical="center"/>
    </xf>
    <xf numFmtId="0" fontId="2" fillId="3" borderId="30" xfId="2" applyFont="1" applyFill="1" applyBorder="1" applyAlignment="1">
      <alignment horizontal="centerContinuous" vertical="center"/>
    </xf>
    <xf numFmtId="0" fontId="2" fillId="3" borderId="33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Continuous" vertical="center"/>
    </xf>
    <xf numFmtId="0" fontId="4" fillId="3" borderId="30" xfId="2" applyFont="1" applyFill="1" applyBorder="1" applyAlignment="1">
      <alignment horizontal="centerContinuous" vertical="center"/>
    </xf>
    <xf numFmtId="0" fontId="4" fillId="3" borderId="37" xfId="2" applyFont="1" applyFill="1" applyBorder="1" applyAlignment="1">
      <alignment horizontal="centerContinuous" vertical="center"/>
    </xf>
    <xf numFmtId="0" fontId="4" fillId="3" borderId="43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wrapText="1"/>
    </xf>
    <xf numFmtId="0" fontId="2" fillId="3" borderId="23" xfId="2" applyFont="1" applyFill="1" applyBorder="1" applyAlignment="1">
      <alignment horizontal="centerContinuous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Continuous" vertical="center"/>
    </xf>
    <xf numFmtId="0" fontId="4" fillId="3" borderId="23" xfId="2" applyFont="1" applyFill="1" applyBorder="1" applyAlignment="1">
      <alignment horizontal="centerContinuous" vertical="center"/>
    </xf>
    <xf numFmtId="0" fontId="4" fillId="3" borderId="28" xfId="2" applyFont="1" applyFill="1" applyBorder="1" applyAlignment="1">
      <alignment horizontal="centerContinuous" vertical="center"/>
    </xf>
    <xf numFmtId="0" fontId="7" fillId="3" borderId="23" xfId="2" applyFont="1" applyFill="1" applyBorder="1" applyAlignment="1">
      <alignment horizontal="right" vertical="top" wrapText="1"/>
    </xf>
    <xf numFmtId="0" fontId="7" fillId="3" borderId="4" xfId="2" applyFont="1" applyFill="1" applyBorder="1" applyAlignment="1">
      <alignment wrapText="1"/>
    </xf>
    <xf numFmtId="0" fontId="2" fillId="3" borderId="42" xfId="2" applyFont="1" applyFill="1" applyBorder="1" applyAlignment="1">
      <alignment vertical="center"/>
    </xf>
    <xf numFmtId="1" fontId="2" fillId="3" borderId="18" xfId="2" applyNumberFormat="1" applyFill="1" applyBorder="1" applyAlignment="1">
      <alignment horizontal="left"/>
    </xf>
    <xf numFmtId="0" fontId="7" fillId="3" borderId="44" xfId="2" applyFont="1" applyFill="1" applyBorder="1" applyAlignment="1">
      <alignment vertical="center" wrapText="1"/>
    </xf>
    <xf numFmtId="0" fontId="7" fillId="3" borderId="44" xfId="2" applyFont="1" applyFill="1" applyBorder="1" applyAlignment="1">
      <alignment wrapText="1"/>
    </xf>
    <xf numFmtId="0" fontId="4" fillId="3" borderId="23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right" vertical="top" wrapText="1"/>
    </xf>
    <xf numFmtId="0" fontId="7" fillId="3" borderId="33" xfId="2" applyFont="1" applyFill="1" applyBorder="1" applyAlignment="1">
      <alignment vertical="center" wrapText="1"/>
    </xf>
    <xf numFmtId="0" fontId="4" fillId="3" borderId="35" xfId="2" applyFont="1" applyFill="1" applyBorder="1" applyAlignment="1">
      <alignment horizontal="center" vertical="center"/>
    </xf>
    <xf numFmtId="0" fontId="4" fillId="3" borderId="30" xfId="2" applyFont="1" applyFill="1" applyBorder="1" applyAlignment="1">
      <alignment horizontal="center" vertical="center"/>
    </xf>
    <xf numFmtId="0" fontId="4" fillId="3" borderId="37" xfId="2" applyFont="1" applyFill="1" applyBorder="1" applyAlignment="1">
      <alignment horizontal="center" vertical="center"/>
    </xf>
    <xf numFmtId="0" fontId="4" fillId="3" borderId="26" xfId="2" applyNumberFormat="1" applyFont="1" applyFill="1" applyBorder="1" applyAlignment="1">
      <alignment horizontal="center" vertical="center"/>
    </xf>
    <xf numFmtId="0" fontId="2" fillId="4" borderId="42" xfId="2" applyFont="1" applyFill="1" applyBorder="1" applyAlignment="1">
      <alignment vertical="center"/>
    </xf>
    <xf numFmtId="0" fontId="7" fillId="4" borderId="39" xfId="2" applyFont="1" applyFill="1" applyBorder="1" applyAlignment="1">
      <alignment vertical="top" wrapText="1"/>
    </xf>
    <xf numFmtId="0" fontId="7" fillId="4" borderId="58" xfId="2" applyFont="1" applyFill="1" applyBorder="1" applyAlignment="1">
      <alignment vertical="center" wrapText="1"/>
    </xf>
    <xf numFmtId="0" fontId="7" fillId="4" borderId="44" xfId="2" applyFont="1" applyFill="1" applyBorder="1" applyAlignment="1">
      <alignment wrapText="1"/>
    </xf>
    <xf numFmtId="0" fontId="2" fillId="4" borderId="39" xfId="2" applyFont="1" applyFill="1" applyBorder="1" applyAlignment="1">
      <alignment horizontal="center" vertical="center"/>
    </xf>
    <xf numFmtId="0" fontId="2" fillId="4" borderId="40" xfId="2" applyFont="1" applyFill="1" applyBorder="1" applyAlignment="1">
      <alignment horizontal="center" vertical="center"/>
    </xf>
    <xf numFmtId="1" fontId="2" fillId="4" borderId="52" xfId="2" applyNumberFormat="1" applyFill="1" applyBorder="1" applyAlignment="1">
      <alignment horizontal="center"/>
    </xf>
    <xf numFmtId="1" fontId="2" fillId="4" borderId="41" xfId="2" applyNumberFormat="1" applyFill="1" applyBorder="1" applyAlignment="1">
      <alignment horizontal="center"/>
    </xf>
    <xf numFmtId="0" fontId="4" fillId="4" borderId="38" xfId="2" applyNumberFormat="1" applyFont="1" applyFill="1" applyBorder="1" applyAlignment="1">
      <alignment horizontal="center" vertical="center"/>
    </xf>
    <xf numFmtId="1" fontId="4" fillId="4" borderId="39" xfId="2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2" fillId="4" borderId="22" xfId="2" applyFont="1" applyFill="1" applyBorder="1" applyAlignment="1">
      <alignment vertical="center"/>
    </xf>
    <xf numFmtId="0" fontId="7" fillId="4" borderId="23" xfId="2" applyFont="1" applyFill="1" applyBorder="1" applyAlignment="1">
      <alignment vertical="top" wrapText="1"/>
    </xf>
    <xf numFmtId="0" fontId="8" fillId="4" borderId="7" xfId="2" applyFont="1" applyFill="1" applyBorder="1" applyAlignment="1">
      <alignment vertical="center" wrapText="1"/>
    </xf>
    <xf numFmtId="0" fontId="7" fillId="4" borderId="3" xfId="2" applyFont="1" applyFill="1" applyBorder="1" applyAlignment="1">
      <alignment wrapText="1"/>
    </xf>
    <xf numFmtId="0" fontId="2" fillId="4" borderId="23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1" fontId="2" fillId="4" borderId="25" xfId="2" applyNumberFormat="1" applyFill="1" applyBorder="1" applyAlignment="1">
      <alignment horizontal="center"/>
    </xf>
    <xf numFmtId="1" fontId="2" fillId="4" borderId="27" xfId="2" applyNumberFormat="1" applyFill="1" applyBorder="1" applyAlignment="1">
      <alignment horizontal="center"/>
    </xf>
    <xf numFmtId="1" fontId="4" fillId="4" borderId="26" xfId="2" applyNumberFormat="1" applyFont="1" applyFill="1" applyBorder="1" applyAlignment="1">
      <alignment horizontal="center" vertical="center"/>
    </xf>
    <xf numFmtId="1" fontId="4" fillId="4" borderId="23" xfId="2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wrapText="1"/>
    </xf>
    <xf numFmtId="0" fontId="2" fillId="4" borderId="23" xfId="2" applyFont="1" applyFill="1" applyBorder="1" applyAlignment="1">
      <alignment horizontal="centerContinuous" vertical="center"/>
    </xf>
    <xf numFmtId="0" fontId="3" fillId="4" borderId="25" xfId="2" applyFont="1" applyFill="1" applyBorder="1" applyAlignment="1">
      <alignment horizontal="center" vertical="center"/>
    </xf>
    <xf numFmtId="0" fontId="3" fillId="4" borderId="27" xfId="2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Continuous" vertical="center"/>
    </xf>
    <xf numFmtId="0" fontId="4" fillId="4" borderId="23" xfId="2" applyFont="1" applyFill="1" applyBorder="1" applyAlignment="1">
      <alignment horizontal="centerContinuous" vertical="center"/>
    </xf>
    <xf numFmtId="0" fontId="4" fillId="4" borderId="28" xfId="2" applyFont="1" applyFill="1" applyBorder="1" applyAlignment="1">
      <alignment horizontal="centerContinuous" vertical="center"/>
    </xf>
    <xf numFmtId="0" fontId="2" fillId="4" borderId="45" xfId="2" applyFont="1" applyFill="1" applyBorder="1" applyAlignment="1">
      <alignment vertical="center"/>
    </xf>
    <xf numFmtId="0" fontId="7" fillId="4" borderId="46" xfId="2" applyFont="1" applyFill="1" applyBorder="1" applyAlignment="1">
      <alignment horizontal="right" vertical="top" wrapText="1"/>
    </xf>
    <xf numFmtId="0" fontId="7" fillId="4" borderId="47" xfId="2" applyFont="1" applyFill="1" applyBorder="1" applyAlignment="1">
      <alignment vertical="center" wrapText="1"/>
    </xf>
    <xf numFmtId="0" fontId="7" fillId="4" borderId="2" xfId="2" applyFont="1" applyFill="1" applyBorder="1" applyAlignment="1">
      <alignment wrapText="1"/>
    </xf>
    <xf numFmtId="0" fontId="2" fillId="4" borderId="46" xfId="2" applyFont="1" applyFill="1" applyBorder="1" applyAlignment="1">
      <alignment horizontal="centerContinuous" vertical="center"/>
    </xf>
    <xf numFmtId="0" fontId="2" fillId="4" borderId="46" xfId="2" applyFont="1" applyFill="1" applyBorder="1" applyAlignment="1">
      <alignment horizontal="center" vertical="center"/>
    </xf>
    <xf numFmtId="0" fontId="2" fillId="4" borderId="47" xfId="2" applyFont="1" applyFill="1" applyBorder="1" applyAlignment="1">
      <alignment horizontal="center" vertical="center"/>
    </xf>
    <xf numFmtId="0" fontId="3" fillId="4" borderId="48" xfId="2" applyFont="1" applyFill="1" applyBorder="1" applyAlignment="1">
      <alignment horizontal="center" vertical="center"/>
    </xf>
    <xf numFmtId="0" fontId="3" fillId="4" borderId="50" xfId="2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horizontal="centerContinuous" vertical="center"/>
    </xf>
    <xf numFmtId="0" fontId="4" fillId="4" borderId="46" xfId="2" applyFont="1" applyFill="1" applyBorder="1" applyAlignment="1">
      <alignment horizontal="centerContinuous" vertical="center"/>
    </xf>
    <xf numFmtId="0" fontId="4" fillId="4" borderId="51" xfId="2" applyFont="1" applyFill="1" applyBorder="1" applyAlignment="1">
      <alignment horizontal="centerContinuous" vertical="center"/>
    </xf>
    <xf numFmtId="0" fontId="7" fillId="4" borderId="23" xfId="2" applyFont="1" applyFill="1" applyBorder="1" applyAlignment="1">
      <alignment horizontal="right" vertical="top" wrapText="1"/>
    </xf>
    <xf numFmtId="0" fontId="7" fillId="4" borderId="24" xfId="2" applyFont="1" applyFill="1" applyBorder="1" applyAlignment="1">
      <alignment vertical="center" wrapText="1"/>
    </xf>
    <xf numFmtId="0" fontId="7" fillId="4" borderId="4" xfId="2" applyFont="1" applyFill="1" applyBorder="1" applyAlignment="1">
      <alignment wrapText="1"/>
    </xf>
    <xf numFmtId="0" fontId="2" fillId="4" borderId="14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1" fontId="2" fillId="4" borderId="18" xfId="2" applyNumberFormat="1" applyFill="1" applyBorder="1" applyAlignment="1">
      <alignment horizontal="center"/>
    </xf>
    <xf numFmtId="1" fontId="2" fillId="4" borderId="20" xfId="2" applyNumberFormat="1" applyFill="1" applyBorder="1" applyAlignment="1">
      <alignment horizontal="center"/>
    </xf>
    <xf numFmtId="0" fontId="4" fillId="4" borderId="19" xfId="2" applyNumberFormat="1" applyFont="1" applyFill="1" applyBorder="1" applyAlignment="1">
      <alignment horizontal="center" vertical="center"/>
    </xf>
    <xf numFmtId="1" fontId="4" fillId="4" borderId="14" xfId="2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/>
    </xf>
    <xf numFmtId="0" fontId="4" fillId="4" borderId="23" xfId="2" applyFont="1" applyFill="1" applyBorder="1" applyAlignment="1">
      <alignment horizontal="center" vertical="center"/>
    </xf>
    <xf numFmtId="0" fontId="2" fillId="4" borderId="29" xfId="2" applyFont="1" applyFill="1" applyBorder="1" applyAlignment="1">
      <alignment vertical="center"/>
    </xf>
    <xf numFmtId="0" fontId="7" fillId="4" borderId="30" xfId="2" applyFont="1" applyFill="1" applyBorder="1" applyAlignment="1">
      <alignment horizontal="right" vertical="top" wrapText="1"/>
    </xf>
    <xf numFmtId="0" fontId="7" fillId="4" borderId="33" xfId="2" applyFont="1" applyFill="1" applyBorder="1" applyAlignment="1">
      <alignment vertical="center" wrapText="1"/>
    </xf>
    <xf numFmtId="0" fontId="7" fillId="4" borderId="32" xfId="2" applyFont="1" applyFill="1" applyBorder="1" applyAlignment="1">
      <alignment wrapText="1"/>
    </xf>
    <xf numFmtId="0" fontId="2" fillId="4" borderId="30" xfId="2" applyFont="1" applyFill="1" applyBorder="1" applyAlignment="1">
      <alignment horizontal="center" vertical="center"/>
    </xf>
    <xf numFmtId="0" fontId="2" fillId="4" borderId="33" xfId="2" applyFont="1" applyFill="1" applyBorder="1" applyAlignment="1">
      <alignment horizontal="center" vertical="center"/>
    </xf>
    <xf numFmtId="0" fontId="3" fillId="4" borderId="34" xfId="2" applyFont="1" applyFill="1" applyBorder="1" applyAlignment="1">
      <alignment horizontal="center" vertical="center"/>
    </xf>
    <xf numFmtId="0" fontId="3" fillId="4" borderId="36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4" fillId="4" borderId="30" xfId="2" applyFont="1" applyFill="1" applyBorder="1" applyAlignment="1">
      <alignment horizontal="center" vertical="center"/>
    </xf>
    <xf numFmtId="0" fontId="4" fillId="4" borderId="37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vertical="center" wrapText="1"/>
    </xf>
    <xf numFmtId="2" fontId="28" fillId="3" borderId="13" xfId="2" applyNumberFormat="1" applyFont="1" applyFill="1" applyBorder="1" applyAlignment="1">
      <alignment horizontal="center" vertical="center"/>
    </xf>
    <xf numFmtId="20" fontId="11" fillId="4" borderId="64" xfId="2" applyNumberFormat="1" applyFont="1" applyFill="1" applyBorder="1" applyAlignment="1">
      <alignment horizontal="center" vertical="center"/>
    </xf>
    <xf numFmtId="2" fontId="29" fillId="0" borderId="22" xfId="0" applyNumberFormat="1" applyFont="1" applyBorder="1" applyAlignment="1">
      <alignment horizontal="center" vertical="center"/>
    </xf>
    <xf numFmtId="20" fontId="11" fillId="4" borderId="60" xfId="2" applyNumberFormat="1" applyFont="1" applyFill="1" applyBorder="1" applyAlignment="1">
      <alignment horizontal="center" vertical="center"/>
    </xf>
    <xf numFmtId="2" fontId="29" fillId="0" borderId="29" xfId="0" applyNumberFormat="1" applyFont="1" applyBorder="1" applyAlignment="1">
      <alignment horizontal="center" vertical="center"/>
    </xf>
    <xf numFmtId="20" fontId="11" fillId="4" borderId="66" xfId="2" applyNumberFormat="1" applyFont="1" applyFill="1" applyBorder="1" applyAlignment="1">
      <alignment horizontal="center" vertical="center"/>
    </xf>
    <xf numFmtId="2" fontId="28" fillId="3" borderId="63" xfId="2" applyNumberFormat="1" applyFont="1" applyFill="1" applyBorder="1" applyAlignment="1">
      <alignment horizontal="center" vertical="center"/>
    </xf>
    <xf numFmtId="2" fontId="27" fillId="4" borderId="67" xfId="2" applyNumberFormat="1" applyFont="1" applyFill="1" applyBorder="1" applyAlignment="1">
      <alignment horizontal="center" vertical="center"/>
    </xf>
    <xf numFmtId="2" fontId="28" fillId="3" borderId="59" xfId="2" applyNumberFormat="1" applyFont="1" applyFill="1" applyBorder="1" applyAlignment="1">
      <alignment horizontal="center" vertical="center"/>
    </xf>
    <xf numFmtId="2" fontId="29" fillId="0" borderId="68" xfId="0" applyNumberFormat="1" applyFont="1" applyBorder="1" applyAlignment="1">
      <alignment horizontal="center" vertical="center"/>
    </xf>
    <xf numFmtId="2" fontId="28" fillId="3" borderId="65" xfId="2" applyNumberFormat="1" applyFont="1" applyFill="1" applyBorder="1" applyAlignment="1">
      <alignment horizontal="center" vertical="center"/>
    </xf>
    <xf numFmtId="2" fontId="29" fillId="0" borderId="69" xfId="0" applyNumberFormat="1" applyFont="1" applyBorder="1" applyAlignment="1">
      <alignment horizontal="center" vertical="center"/>
    </xf>
    <xf numFmtId="2" fontId="28" fillId="3" borderId="42" xfId="2" applyNumberFormat="1" applyFont="1" applyFill="1" applyBorder="1" applyAlignment="1">
      <alignment horizontal="center" vertical="center"/>
    </xf>
    <xf numFmtId="2" fontId="27" fillId="4" borderId="64" xfId="2" applyNumberFormat="1" applyFont="1" applyFill="1" applyBorder="1" applyAlignment="1">
      <alignment horizontal="center" vertical="center"/>
    </xf>
    <xf numFmtId="2" fontId="27" fillId="4" borderId="60" xfId="2" applyNumberFormat="1" applyFont="1" applyFill="1" applyBorder="1" applyAlignment="1">
      <alignment horizontal="center" vertical="center"/>
    </xf>
    <xf numFmtId="2" fontId="27" fillId="4" borderId="66" xfId="2" applyNumberFormat="1" applyFont="1" applyFill="1" applyBorder="1" applyAlignment="1">
      <alignment horizontal="center" vertical="center"/>
    </xf>
  </cellXfs>
  <cellStyles count="4">
    <cellStyle name="Hiperhivatkozás" xfId="1"/>
    <cellStyle name="Normál" xfId="0" builtinId="0"/>
    <cellStyle name="Normál 2" xfId="3"/>
    <cellStyle name="Normál_REZÉT2002    C kat.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41"/>
  <sheetViews>
    <sheetView topLeftCell="B1" zoomScaleNormal="100" workbookViewId="0">
      <selection activeCell="V3" sqref="V3"/>
    </sheetView>
  </sheetViews>
  <sheetFormatPr defaultRowHeight="14.25"/>
  <cols>
    <col min="1" max="1" width="5" style="195" customWidth="1"/>
    <col min="2" max="2" width="4.85546875" style="186" customWidth="1"/>
    <col min="3" max="3" width="3.42578125" style="186" hidden="1" customWidth="1"/>
    <col min="4" max="5" width="4.5703125" style="186" customWidth="1"/>
    <col min="6" max="6" width="24.85546875" style="210" customWidth="1"/>
    <col min="7" max="7" width="14.42578125" style="211" customWidth="1"/>
    <col min="8" max="37" width="5.7109375" style="195" customWidth="1"/>
    <col min="38" max="38" width="7.28515625" style="209" customWidth="1"/>
    <col min="39" max="39" width="7.140625" style="195" customWidth="1"/>
    <col min="40" max="256" width="9.140625" style="195"/>
    <col min="257" max="257" width="5" style="195" customWidth="1"/>
    <col min="258" max="258" width="4.85546875" style="195" customWidth="1"/>
    <col min="259" max="259" width="0" style="195" hidden="1" customWidth="1"/>
    <col min="260" max="261" width="4.5703125" style="195" customWidth="1"/>
    <col min="262" max="262" width="24.85546875" style="195" customWidth="1"/>
    <col min="263" max="263" width="14.42578125" style="195" customWidth="1"/>
    <col min="264" max="292" width="4.7109375" style="195" customWidth="1"/>
    <col min="293" max="293" width="5.7109375" style="195" customWidth="1"/>
    <col min="294" max="294" width="7.28515625" style="195" customWidth="1"/>
    <col min="295" max="295" width="7.140625" style="195" customWidth="1"/>
    <col min="296" max="512" width="9.140625" style="195"/>
    <col min="513" max="513" width="5" style="195" customWidth="1"/>
    <col min="514" max="514" width="4.85546875" style="195" customWidth="1"/>
    <col min="515" max="515" width="0" style="195" hidden="1" customWidth="1"/>
    <col min="516" max="517" width="4.5703125" style="195" customWidth="1"/>
    <col min="518" max="518" width="24.85546875" style="195" customWidth="1"/>
    <col min="519" max="519" width="14.42578125" style="195" customWidth="1"/>
    <col min="520" max="548" width="4.7109375" style="195" customWidth="1"/>
    <col min="549" max="549" width="5.7109375" style="195" customWidth="1"/>
    <col min="550" max="550" width="7.28515625" style="195" customWidth="1"/>
    <col min="551" max="551" width="7.140625" style="195" customWidth="1"/>
    <col min="552" max="768" width="9.140625" style="195"/>
    <col min="769" max="769" width="5" style="195" customWidth="1"/>
    <col min="770" max="770" width="4.85546875" style="195" customWidth="1"/>
    <col min="771" max="771" width="0" style="195" hidden="1" customWidth="1"/>
    <col min="772" max="773" width="4.5703125" style="195" customWidth="1"/>
    <col min="774" max="774" width="24.85546875" style="195" customWidth="1"/>
    <col min="775" max="775" width="14.42578125" style="195" customWidth="1"/>
    <col min="776" max="804" width="4.7109375" style="195" customWidth="1"/>
    <col min="805" max="805" width="5.7109375" style="195" customWidth="1"/>
    <col min="806" max="806" width="7.28515625" style="195" customWidth="1"/>
    <col min="807" max="807" width="7.140625" style="195" customWidth="1"/>
    <col min="808" max="1024" width="9.140625" style="195"/>
    <col min="1025" max="1025" width="5" style="195" customWidth="1"/>
    <col min="1026" max="1026" width="4.85546875" style="195" customWidth="1"/>
    <col min="1027" max="1027" width="0" style="195" hidden="1" customWidth="1"/>
    <col min="1028" max="1029" width="4.5703125" style="195" customWidth="1"/>
    <col min="1030" max="1030" width="24.85546875" style="195" customWidth="1"/>
    <col min="1031" max="1031" width="14.42578125" style="195" customWidth="1"/>
    <col min="1032" max="1060" width="4.7109375" style="195" customWidth="1"/>
    <col min="1061" max="1061" width="5.7109375" style="195" customWidth="1"/>
    <col min="1062" max="1062" width="7.28515625" style="195" customWidth="1"/>
    <col min="1063" max="1063" width="7.140625" style="195" customWidth="1"/>
    <col min="1064" max="1280" width="9.140625" style="195"/>
    <col min="1281" max="1281" width="5" style="195" customWidth="1"/>
    <col min="1282" max="1282" width="4.85546875" style="195" customWidth="1"/>
    <col min="1283" max="1283" width="0" style="195" hidden="1" customWidth="1"/>
    <col min="1284" max="1285" width="4.5703125" style="195" customWidth="1"/>
    <col min="1286" max="1286" width="24.85546875" style="195" customWidth="1"/>
    <col min="1287" max="1287" width="14.42578125" style="195" customWidth="1"/>
    <col min="1288" max="1316" width="4.7109375" style="195" customWidth="1"/>
    <col min="1317" max="1317" width="5.7109375" style="195" customWidth="1"/>
    <col min="1318" max="1318" width="7.28515625" style="195" customWidth="1"/>
    <col min="1319" max="1319" width="7.140625" style="195" customWidth="1"/>
    <col min="1320" max="1536" width="9.140625" style="195"/>
    <col min="1537" max="1537" width="5" style="195" customWidth="1"/>
    <col min="1538" max="1538" width="4.85546875" style="195" customWidth="1"/>
    <col min="1539" max="1539" width="0" style="195" hidden="1" customWidth="1"/>
    <col min="1540" max="1541" width="4.5703125" style="195" customWidth="1"/>
    <col min="1542" max="1542" width="24.85546875" style="195" customWidth="1"/>
    <col min="1543" max="1543" width="14.42578125" style="195" customWidth="1"/>
    <col min="1544" max="1572" width="4.7109375" style="195" customWidth="1"/>
    <col min="1573" max="1573" width="5.7109375" style="195" customWidth="1"/>
    <col min="1574" max="1574" width="7.28515625" style="195" customWidth="1"/>
    <col min="1575" max="1575" width="7.140625" style="195" customWidth="1"/>
    <col min="1576" max="1792" width="9.140625" style="195"/>
    <col min="1793" max="1793" width="5" style="195" customWidth="1"/>
    <col min="1794" max="1794" width="4.85546875" style="195" customWidth="1"/>
    <col min="1795" max="1795" width="0" style="195" hidden="1" customWidth="1"/>
    <col min="1796" max="1797" width="4.5703125" style="195" customWidth="1"/>
    <col min="1798" max="1798" width="24.85546875" style="195" customWidth="1"/>
    <col min="1799" max="1799" width="14.42578125" style="195" customWidth="1"/>
    <col min="1800" max="1828" width="4.7109375" style="195" customWidth="1"/>
    <col min="1829" max="1829" width="5.7109375" style="195" customWidth="1"/>
    <col min="1830" max="1830" width="7.28515625" style="195" customWidth="1"/>
    <col min="1831" max="1831" width="7.140625" style="195" customWidth="1"/>
    <col min="1832" max="2048" width="9.140625" style="195"/>
    <col min="2049" max="2049" width="5" style="195" customWidth="1"/>
    <col min="2050" max="2050" width="4.85546875" style="195" customWidth="1"/>
    <col min="2051" max="2051" width="0" style="195" hidden="1" customWidth="1"/>
    <col min="2052" max="2053" width="4.5703125" style="195" customWidth="1"/>
    <col min="2054" max="2054" width="24.85546875" style="195" customWidth="1"/>
    <col min="2055" max="2055" width="14.42578125" style="195" customWidth="1"/>
    <col min="2056" max="2084" width="4.7109375" style="195" customWidth="1"/>
    <col min="2085" max="2085" width="5.7109375" style="195" customWidth="1"/>
    <col min="2086" max="2086" width="7.28515625" style="195" customWidth="1"/>
    <col min="2087" max="2087" width="7.140625" style="195" customWidth="1"/>
    <col min="2088" max="2304" width="9.140625" style="195"/>
    <col min="2305" max="2305" width="5" style="195" customWidth="1"/>
    <col min="2306" max="2306" width="4.85546875" style="195" customWidth="1"/>
    <col min="2307" max="2307" width="0" style="195" hidden="1" customWidth="1"/>
    <col min="2308" max="2309" width="4.5703125" style="195" customWidth="1"/>
    <col min="2310" max="2310" width="24.85546875" style="195" customWidth="1"/>
    <col min="2311" max="2311" width="14.42578125" style="195" customWidth="1"/>
    <col min="2312" max="2340" width="4.7109375" style="195" customWidth="1"/>
    <col min="2341" max="2341" width="5.7109375" style="195" customWidth="1"/>
    <col min="2342" max="2342" width="7.28515625" style="195" customWidth="1"/>
    <col min="2343" max="2343" width="7.140625" style="195" customWidth="1"/>
    <col min="2344" max="2560" width="9.140625" style="195"/>
    <col min="2561" max="2561" width="5" style="195" customWidth="1"/>
    <col min="2562" max="2562" width="4.85546875" style="195" customWidth="1"/>
    <col min="2563" max="2563" width="0" style="195" hidden="1" customWidth="1"/>
    <col min="2564" max="2565" width="4.5703125" style="195" customWidth="1"/>
    <col min="2566" max="2566" width="24.85546875" style="195" customWidth="1"/>
    <col min="2567" max="2567" width="14.42578125" style="195" customWidth="1"/>
    <col min="2568" max="2596" width="4.7109375" style="195" customWidth="1"/>
    <col min="2597" max="2597" width="5.7109375" style="195" customWidth="1"/>
    <col min="2598" max="2598" width="7.28515625" style="195" customWidth="1"/>
    <col min="2599" max="2599" width="7.140625" style="195" customWidth="1"/>
    <col min="2600" max="2816" width="9.140625" style="195"/>
    <col min="2817" max="2817" width="5" style="195" customWidth="1"/>
    <col min="2818" max="2818" width="4.85546875" style="195" customWidth="1"/>
    <col min="2819" max="2819" width="0" style="195" hidden="1" customWidth="1"/>
    <col min="2820" max="2821" width="4.5703125" style="195" customWidth="1"/>
    <col min="2822" max="2822" width="24.85546875" style="195" customWidth="1"/>
    <col min="2823" max="2823" width="14.42578125" style="195" customWidth="1"/>
    <col min="2824" max="2852" width="4.7109375" style="195" customWidth="1"/>
    <col min="2853" max="2853" width="5.7109375" style="195" customWidth="1"/>
    <col min="2854" max="2854" width="7.28515625" style="195" customWidth="1"/>
    <col min="2855" max="2855" width="7.140625" style="195" customWidth="1"/>
    <col min="2856" max="3072" width="9.140625" style="195"/>
    <col min="3073" max="3073" width="5" style="195" customWidth="1"/>
    <col min="3074" max="3074" width="4.85546875" style="195" customWidth="1"/>
    <col min="3075" max="3075" width="0" style="195" hidden="1" customWidth="1"/>
    <col min="3076" max="3077" width="4.5703125" style="195" customWidth="1"/>
    <col min="3078" max="3078" width="24.85546875" style="195" customWidth="1"/>
    <col min="3079" max="3079" width="14.42578125" style="195" customWidth="1"/>
    <col min="3080" max="3108" width="4.7109375" style="195" customWidth="1"/>
    <col min="3109" max="3109" width="5.7109375" style="195" customWidth="1"/>
    <col min="3110" max="3110" width="7.28515625" style="195" customWidth="1"/>
    <col min="3111" max="3111" width="7.140625" style="195" customWidth="1"/>
    <col min="3112" max="3328" width="9.140625" style="195"/>
    <col min="3329" max="3329" width="5" style="195" customWidth="1"/>
    <col min="3330" max="3330" width="4.85546875" style="195" customWidth="1"/>
    <col min="3331" max="3331" width="0" style="195" hidden="1" customWidth="1"/>
    <col min="3332" max="3333" width="4.5703125" style="195" customWidth="1"/>
    <col min="3334" max="3334" width="24.85546875" style="195" customWidth="1"/>
    <col min="3335" max="3335" width="14.42578125" style="195" customWidth="1"/>
    <col min="3336" max="3364" width="4.7109375" style="195" customWidth="1"/>
    <col min="3365" max="3365" width="5.7109375" style="195" customWidth="1"/>
    <col min="3366" max="3366" width="7.28515625" style="195" customWidth="1"/>
    <col min="3367" max="3367" width="7.140625" style="195" customWidth="1"/>
    <col min="3368" max="3584" width="9.140625" style="195"/>
    <col min="3585" max="3585" width="5" style="195" customWidth="1"/>
    <col min="3586" max="3586" width="4.85546875" style="195" customWidth="1"/>
    <col min="3587" max="3587" width="0" style="195" hidden="1" customWidth="1"/>
    <col min="3588" max="3589" width="4.5703125" style="195" customWidth="1"/>
    <col min="3590" max="3590" width="24.85546875" style="195" customWidth="1"/>
    <col min="3591" max="3591" width="14.42578125" style="195" customWidth="1"/>
    <col min="3592" max="3620" width="4.7109375" style="195" customWidth="1"/>
    <col min="3621" max="3621" width="5.7109375" style="195" customWidth="1"/>
    <col min="3622" max="3622" width="7.28515625" style="195" customWidth="1"/>
    <col min="3623" max="3623" width="7.140625" style="195" customWidth="1"/>
    <col min="3624" max="3840" width="9.140625" style="195"/>
    <col min="3841" max="3841" width="5" style="195" customWidth="1"/>
    <col min="3842" max="3842" width="4.85546875" style="195" customWidth="1"/>
    <col min="3843" max="3843" width="0" style="195" hidden="1" customWidth="1"/>
    <col min="3844" max="3845" width="4.5703125" style="195" customWidth="1"/>
    <col min="3846" max="3846" width="24.85546875" style="195" customWidth="1"/>
    <col min="3847" max="3847" width="14.42578125" style="195" customWidth="1"/>
    <col min="3848" max="3876" width="4.7109375" style="195" customWidth="1"/>
    <col min="3877" max="3877" width="5.7109375" style="195" customWidth="1"/>
    <col min="3878" max="3878" width="7.28515625" style="195" customWidth="1"/>
    <col min="3879" max="3879" width="7.140625" style="195" customWidth="1"/>
    <col min="3880" max="4096" width="9.140625" style="195"/>
    <col min="4097" max="4097" width="5" style="195" customWidth="1"/>
    <col min="4098" max="4098" width="4.85546875" style="195" customWidth="1"/>
    <col min="4099" max="4099" width="0" style="195" hidden="1" customWidth="1"/>
    <col min="4100" max="4101" width="4.5703125" style="195" customWidth="1"/>
    <col min="4102" max="4102" width="24.85546875" style="195" customWidth="1"/>
    <col min="4103" max="4103" width="14.42578125" style="195" customWidth="1"/>
    <col min="4104" max="4132" width="4.7109375" style="195" customWidth="1"/>
    <col min="4133" max="4133" width="5.7109375" style="195" customWidth="1"/>
    <col min="4134" max="4134" width="7.28515625" style="195" customWidth="1"/>
    <col min="4135" max="4135" width="7.140625" style="195" customWidth="1"/>
    <col min="4136" max="4352" width="9.140625" style="195"/>
    <col min="4353" max="4353" width="5" style="195" customWidth="1"/>
    <col min="4354" max="4354" width="4.85546875" style="195" customWidth="1"/>
    <col min="4355" max="4355" width="0" style="195" hidden="1" customWidth="1"/>
    <col min="4356" max="4357" width="4.5703125" style="195" customWidth="1"/>
    <col min="4358" max="4358" width="24.85546875" style="195" customWidth="1"/>
    <col min="4359" max="4359" width="14.42578125" style="195" customWidth="1"/>
    <col min="4360" max="4388" width="4.7109375" style="195" customWidth="1"/>
    <col min="4389" max="4389" width="5.7109375" style="195" customWidth="1"/>
    <col min="4390" max="4390" width="7.28515625" style="195" customWidth="1"/>
    <col min="4391" max="4391" width="7.140625" style="195" customWidth="1"/>
    <col min="4392" max="4608" width="9.140625" style="195"/>
    <col min="4609" max="4609" width="5" style="195" customWidth="1"/>
    <col min="4610" max="4610" width="4.85546875" style="195" customWidth="1"/>
    <col min="4611" max="4611" width="0" style="195" hidden="1" customWidth="1"/>
    <col min="4612" max="4613" width="4.5703125" style="195" customWidth="1"/>
    <col min="4614" max="4614" width="24.85546875" style="195" customWidth="1"/>
    <col min="4615" max="4615" width="14.42578125" style="195" customWidth="1"/>
    <col min="4616" max="4644" width="4.7109375" style="195" customWidth="1"/>
    <col min="4645" max="4645" width="5.7109375" style="195" customWidth="1"/>
    <col min="4646" max="4646" width="7.28515625" style="195" customWidth="1"/>
    <col min="4647" max="4647" width="7.140625" style="195" customWidth="1"/>
    <col min="4648" max="4864" width="9.140625" style="195"/>
    <col min="4865" max="4865" width="5" style="195" customWidth="1"/>
    <col min="4866" max="4866" width="4.85546875" style="195" customWidth="1"/>
    <col min="4867" max="4867" width="0" style="195" hidden="1" customWidth="1"/>
    <col min="4868" max="4869" width="4.5703125" style="195" customWidth="1"/>
    <col min="4870" max="4870" width="24.85546875" style="195" customWidth="1"/>
    <col min="4871" max="4871" width="14.42578125" style="195" customWidth="1"/>
    <col min="4872" max="4900" width="4.7109375" style="195" customWidth="1"/>
    <col min="4901" max="4901" width="5.7109375" style="195" customWidth="1"/>
    <col min="4902" max="4902" width="7.28515625" style="195" customWidth="1"/>
    <col min="4903" max="4903" width="7.140625" style="195" customWidth="1"/>
    <col min="4904" max="5120" width="9.140625" style="195"/>
    <col min="5121" max="5121" width="5" style="195" customWidth="1"/>
    <col min="5122" max="5122" width="4.85546875" style="195" customWidth="1"/>
    <col min="5123" max="5123" width="0" style="195" hidden="1" customWidth="1"/>
    <col min="5124" max="5125" width="4.5703125" style="195" customWidth="1"/>
    <col min="5126" max="5126" width="24.85546875" style="195" customWidth="1"/>
    <col min="5127" max="5127" width="14.42578125" style="195" customWidth="1"/>
    <col min="5128" max="5156" width="4.7109375" style="195" customWidth="1"/>
    <col min="5157" max="5157" width="5.7109375" style="195" customWidth="1"/>
    <col min="5158" max="5158" width="7.28515625" style="195" customWidth="1"/>
    <col min="5159" max="5159" width="7.140625" style="195" customWidth="1"/>
    <col min="5160" max="5376" width="9.140625" style="195"/>
    <col min="5377" max="5377" width="5" style="195" customWidth="1"/>
    <col min="5378" max="5378" width="4.85546875" style="195" customWidth="1"/>
    <col min="5379" max="5379" width="0" style="195" hidden="1" customWidth="1"/>
    <col min="5380" max="5381" width="4.5703125" style="195" customWidth="1"/>
    <col min="5382" max="5382" width="24.85546875" style="195" customWidth="1"/>
    <col min="5383" max="5383" width="14.42578125" style="195" customWidth="1"/>
    <col min="5384" max="5412" width="4.7109375" style="195" customWidth="1"/>
    <col min="5413" max="5413" width="5.7109375" style="195" customWidth="1"/>
    <col min="5414" max="5414" width="7.28515625" style="195" customWidth="1"/>
    <col min="5415" max="5415" width="7.140625" style="195" customWidth="1"/>
    <col min="5416" max="5632" width="9.140625" style="195"/>
    <col min="5633" max="5633" width="5" style="195" customWidth="1"/>
    <col min="5634" max="5634" width="4.85546875" style="195" customWidth="1"/>
    <col min="5635" max="5635" width="0" style="195" hidden="1" customWidth="1"/>
    <col min="5636" max="5637" width="4.5703125" style="195" customWidth="1"/>
    <col min="5638" max="5638" width="24.85546875" style="195" customWidth="1"/>
    <col min="5639" max="5639" width="14.42578125" style="195" customWidth="1"/>
    <col min="5640" max="5668" width="4.7109375" style="195" customWidth="1"/>
    <col min="5669" max="5669" width="5.7109375" style="195" customWidth="1"/>
    <col min="5670" max="5670" width="7.28515625" style="195" customWidth="1"/>
    <col min="5671" max="5671" width="7.140625" style="195" customWidth="1"/>
    <col min="5672" max="5888" width="9.140625" style="195"/>
    <col min="5889" max="5889" width="5" style="195" customWidth="1"/>
    <col min="5890" max="5890" width="4.85546875" style="195" customWidth="1"/>
    <col min="5891" max="5891" width="0" style="195" hidden="1" customWidth="1"/>
    <col min="5892" max="5893" width="4.5703125" style="195" customWidth="1"/>
    <col min="5894" max="5894" width="24.85546875" style="195" customWidth="1"/>
    <col min="5895" max="5895" width="14.42578125" style="195" customWidth="1"/>
    <col min="5896" max="5924" width="4.7109375" style="195" customWidth="1"/>
    <col min="5925" max="5925" width="5.7109375" style="195" customWidth="1"/>
    <col min="5926" max="5926" width="7.28515625" style="195" customWidth="1"/>
    <col min="5927" max="5927" width="7.140625" style="195" customWidth="1"/>
    <col min="5928" max="6144" width="9.140625" style="195"/>
    <col min="6145" max="6145" width="5" style="195" customWidth="1"/>
    <col min="6146" max="6146" width="4.85546875" style="195" customWidth="1"/>
    <col min="6147" max="6147" width="0" style="195" hidden="1" customWidth="1"/>
    <col min="6148" max="6149" width="4.5703125" style="195" customWidth="1"/>
    <col min="6150" max="6150" width="24.85546875" style="195" customWidth="1"/>
    <col min="6151" max="6151" width="14.42578125" style="195" customWidth="1"/>
    <col min="6152" max="6180" width="4.7109375" style="195" customWidth="1"/>
    <col min="6181" max="6181" width="5.7109375" style="195" customWidth="1"/>
    <col min="6182" max="6182" width="7.28515625" style="195" customWidth="1"/>
    <col min="6183" max="6183" width="7.140625" style="195" customWidth="1"/>
    <col min="6184" max="6400" width="9.140625" style="195"/>
    <col min="6401" max="6401" width="5" style="195" customWidth="1"/>
    <col min="6402" max="6402" width="4.85546875" style="195" customWidth="1"/>
    <col min="6403" max="6403" width="0" style="195" hidden="1" customWidth="1"/>
    <col min="6404" max="6405" width="4.5703125" style="195" customWidth="1"/>
    <col min="6406" max="6406" width="24.85546875" style="195" customWidth="1"/>
    <col min="6407" max="6407" width="14.42578125" style="195" customWidth="1"/>
    <col min="6408" max="6436" width="4.7109375" style="195" customWidth="1"/>
    <col min="6437" max="6437" width="5.7109375" style="195" customWidth="1"/>
    <col min="6438" max="6438" width="7.28515625" style="195" customWidth="1"/>
    <col min="6439" max="6439" width="7.140625" style="195" customWidth="1"/>
    <col min="6440" max="6656" width="9.140625" style="195"/>
    <col min="6657" max="6657" width="5" style="195" customWidth="1"/>
    <col min="6658" max="6658" width="4.85546875" style="195" customWidth="1"/>
    <col min="6659" max="6659" width="0" style="195" hidden="1" customWidth="1"/>
    <col min="6660" max="6661" width="4.5703125" style="195" customWidth="1"/>
    <col min="6662" max="6662" width="24.85546875" style="195" customWidth="1"/>
    <col min="6663" max="6663" width="14.42578125" style="195" customWidth="1"/>
    <col min="6664" max="6692" width="4.7109375" style="195" customWidth="1"/>
    <col min="6693" max="6693" width="5.7109375" style="195" customWidth="1"/>
    <col min="6694" max="6694" width="7.28515625" style="195" customWidth="1"/>
    <col min="6695" max="6695" width="7.140625" style="195" customWidth="1"/>
    <col min="6696" max="6912" width="9.140625" style="195"/>
    <col min="6913" max="6913" width="5" style="195" customWidth="1"/>
    <col min="6914" max="6914" width="4.85546875" style="195" customWidth="1"/>
    <col min="6915" max="6915" width="0" style="195" hidden="1" customWidth="1"/>
    <col min="6916" max="6917" width="4.5703125" style="195" customWidth="1"/>
    <col min="6918" max="6918" width="24.85546875" style="195" customWidth="1"/>
    <col min="6919" max="6919" width="14.42578125" style="195" customWidth="1"/>
    <col min="6920" max="6948" width="4.7109375" style="195" customWidth="1"/>
    <col min="6949" max="6949" width="5.7109375" style="195" customWidth="1"/>
    <col min="6950" max="6950" width="7.28515625" style="195" customWidth="1"/>
    <col min="6951" max="6951" width="7.140625" style="195" customWidth="1"/>
    <col min="6952" max="7168" width="9.140625" style="195"/>
    <col min="7169" max="7169" width="5" style="195" customWidth="1"/>
    <col min="7170" max="7170" width="4.85546875" style="195" customWidth="1"/>
    <col min="7171" max="7171" width="0" style="195" hidden="1" customWidth="1"/>
    <col min="7172" max="7173" width="4.5703125" style="195" customWidth="1"/>
    <col min="7174" max="7174" width="24.85546875" style="195" customWidth="1"/>
    <col min="7175" max="7175" width="14.42578125" style="195" customWidth="1"/>
    <col min="7176" max="7204" width="4.7109375" style="195" customWidth="1"/>
    <col min="7205" max="7205" width="5.7109375" style="195" customWidth="1"/>
    <col min="7206" max="7206" width="7.28515625" style="195" customWidth="1"/>
    <col min="7207" max="7207" width="7.140625" style="195" customWidth="1"/>
    <col min="7208" max="7424" width="9.140625" style="195"/>
    <col min="7425" max="7425" width="5" style="195" customWidth="1"/>
    <col min="7426" max="7426" width="4.85546875" style="195" customWidth="1"/>
    <col min="7427" max="7427" width="0" style="195" hidden="1" customWidth="1"/>
    <col min="7428" max="7429" width="4.5703125" style="195" customWidth="1"/>
    <col min="7430" max="7430" width="24.85546875" style="195" customWidth="1"/>
    <col min="7431" max="7431" width="14.42578125" style="195" customWidth="1"/>
    <col min="7432" max="7460" width="4.7109375" style="195" customWidth="1"/>
    <col min="7461" max="7461" width="5.7109375" style="195" customWidth="1"/>
    <col min="7462" max="7462" width="7.28515625" style="195" customWidth="1"/>
    <col min="7463" max="7463" width="7.140625" style="195" customWidth="1"/>
    <col min="7464" max="7680" width="9.140625" style="195"/>
    <col min="7681" max="7681" width="5" style="195" customWidth="1"/>
    <col min="7682" max="7682" width="4.85546875" style="195" customWidth="1"/>
    <col min="7683" max="7683" width="0" style="195" hidden="1" customWidth="1"/>
    <col min="7684" max="7685" width="4.5703125" style="195" customWidth="1"/>
    <col min="7686" max="7686" width="24.85546875" style="195" customWidth="1"/>
    <col min="7687" max="7687" width="14.42578125" style="195" customWidth="1"/>
    <col min="7688" max="7716" width="4.7109375" style="195" customWidth="1"/>
    <col min="7717" max="7717" width="5.7109375" style="195" customWidth="1"/>
    <col min="7718" max="7718" width="7.28515625" style="195" customWidth="1"/>
    <col min="7719" max="7719" width="7.140625" style="195" customWidth="1"/>
    <col min="7720" max="7936" width="9.140625" style="195"/>
    <col min="7937" max="7937" width="5" style="195" customWidth="1"/>
    <col min="7938" max="7938" width="4.85546875" style="195" customWidth="1"/>
    <col min="7939" max="7939" width="0" style="195" hidden="1" customWidth="1"/>
    <col min="7940" max="7941" width="4.5703125" style="195" customWidth="1"/>
    <col min="7942" max="7942" width="24.85546875" style="195" customWidth="1"/>
    <col min="7943" max="7943" width="14.42578125" style="195" customWidth="1"/>
    <col min="7944" max="7972" width="4.7109375" style="195" customWidth="1"/>
    <col min="7973" max="7973" width="5.7109375" style="195" customWidth="1"/>
    <col min="7974" max="7974" width="7.28515625" style="195" customWidth="1"/>
    <col min="7975" max="7975" width="7.140625" style="195" customWidth="1"/>
    <col min="7976" max="8192" width="9.140625" style="195"/>
    <col min="8193" max="8193" width="5" style="195" customWidth="1"/>
    <col min="8194" max="8194" width="4.85546875" style="195" customWidth="1"/>
    <col min="8195" max="8195" width="0" style="195" hidden="1" customWidth="1"/>
    <col min="8196" max="8197" width="4.5703125" style="195" customWidth="1"/>
    <col min="8198" max="8198" width="24.85546875" style="195" customWidth="1"/>
    <col min="8199" max="8199" width="14.42578125" style="195" customWidth="1"/>
    <col min="8200" max="8228" width="4.7109375" style="195" customWidth="1"/>
    <col min="8229" max="8229" width="5.7109375" style="195" customWidth="1"/>
    <col min="8230" max="8230" width="7.28515625" style="195" customWidth="1"/>
    <col min="8231" max="8231" width="7.140625" style="195" customWidth="1"/>
    <col min="8232" max="8448" width="9.140625" style="195"/>
    <col min="8449" max="8449" width="5" style="195" customWidth="1"/>
    <col min="8450" max="8450" width="4.85546875" style="195" customWidth="1"/>
    <col min="8451" max="8451" width="0" style="195" hidden="1" customWidth="1"/>
    <col min="8452" max="8453" width="4.5703125" style="195" customWidth="1"/>
    <col min="8454" max="8454" width="24.85546875" style="195" customWidth="1"/>
    <col min="8455" max="8455" width="14.42578125" style="195" customWidth="1"/>
    <col min="8456" max="8484" width="4.7109375" style="195" customWidth="1"/>
    <col min="8485" max="8485" width="5.7109375" style="195" customWidth="1"/>
    <col min="8486" max="8486" width="7.28515625" style="195" customWidth="1"/>
    <col min="8487" max="8487" width="7.140625" style="195" customWidth="1"/>
    <col min="8488" max="8704" width="9.140625" style="195"/>
    <col min="8705" max="8705" width="5" style="195" customWidth="1"/>
    <col min="8706" max="8706" width="4.85546875" style="195" customWidth="1"/>
    <col min="8707" max="8707" width="0" style="195" hidden="1" customWidth="1"/>
    <col min="8708" max="8709" width="4.5703125" style="195" customWidth="1"/>
    <col min="8710" max="8710" width="24.85546875" style="195" customWidth="1"/>
    <col min="8711" max="8711" width="14.42578125" style="195" customWidth="1"/>
    <col min="8712" max="8740" width="4.7109375" style="195" customWidth="1"/>
    <col min="8741" max="8741" width="5.7109375" style="195" customWidth="1"/>
    <col min="8742" max="8742" width="7.28515625" style="195" customWidth="1"/>
    <col min="8743" max="8743" width="7.140625" style="195" customWidth="1"/>
    <col min="8744" max="8960" width="9.140625" style="195"/>
    <col min="8961" max="8961" width="5" style="195" customWidth="1"/>
    <col min="8962" max="8962" width="4.85546875" style="195" customWidth="1"/>
    <col min="8963" max="8963" width="0" style="195" hidden="1" customWidth="1"/>
    <col min="8964" max="8965" width="4.5703125" style="195" customWidth="1"/>
    <col min="8966" max="8966" width="24.85546875" style="195" customWidth="1"/>
    <col min="8967" max="8967" width="14.42578125" style="195" customWidth="1"/>
    <col min="8968" max="8996" width="4.7109375" style="195" customWidth="1"/>
    <col min="8997" max="8997" width="5.7109375" style="195" customWidth="1"/>
    <col min="8998" max="8998" width="7.28515625" style="195" customWidth="1"/>
    <col min="8999" max="8999" width="7.140625" style="195" customWidth="1"/>
    <col min="9000" max="9216" width="9.140625" style="195"/>
    <col min="9217" max="9217" width="5" style="195" customWidth="1"/>
    <col min="9218" max="9218" width="4.85546875" style="195" customWidth="1"/>
    <col min="9219" max="9219" width="0" style="195" hidden="1" customWidth="1"/>
    <col min="9220" max="9221" width="4.5703125" style="195" customWidth="1"/>
    <col min="9222" max="9222" width="24.85546875" style="195" customWidth="1"/>
    <col min="9223" max="9223" width="14.42578125" style="195" customWidth="1"/>
    <col min="9224" max="9252" width="4.7109375" style="195" customWidth="1"/>
    <col min="9253" max="9253" width="5.7109375" style="195" customWidth="1"/>
    <col min="9254" max="9254" width="7.28515625" style="195" customWidth="1"/>
    <col min="9255" max="9255" width="7.140625" style="195" customWidth="1"/>
    <col min="9256" max="9472" width="9.140625" style="195"/>
    <col min="9473" max="9473" width="5" style="195" customWidth="1"/>
    <col min="9474" max="9474" width="4.85546875" style="195" customWidth="1"/>
    <col min="9475" max="9475" width="0" style="195" hidden="1" customWidth="1"/>
    <col min="9476" max="9477" width="4.5703125" style="195" customWidth="1"/>
    <col min="9478" max="9478" width="24.85546875" style="195" customWidth="1"/>
    <col min="9479" max="9479" width="14.42578125" style="195" customWidth="1"/>
    <col min="9480" max="9508" width="4.7109375" style="195" customWidth="1"/>
    <col min="9509" max="9509" width="5.7109375" style="195" customWidth="1"/>
    <col min="9510" max="9510" width="7.28515625" style="195" customWidth="1"/>
    <col min="9511" max="9511" width="7.140625" style="195" customWidth="1"/>
    <col min="9512" max="9728" width="9.140625" style="195"/>
    <col min="9729" max="9729" width="5" style="195" customWidth="1"/>
    <col min="9730" max="9730" width="4.85546875" style="195" customWidth="1"/>
    <col min="9731" max="9731" width="0" style="195" hidden="1" customWidth="1"/>
    <col min="9732" max="9733" width="4.5703125" style="195" customWidth="1"/>
    <col min="9734" max="9734" width="24.85546875" style="195" customWidth="1"/>
    <col min="9735" max="9735" width="14.42578125" style="195" customWidth="1"/>
    <col min="9736" max="9764" width="4.7109375" style="195" customWidth="1"/>
    <col min="9765" max="9765" width="5.7109375" style="195" customWidth="1"/>
    <col min="9766" max="9766" width="7.28515625" style="195" customWidth="1"/>
    <col min="9767" max="9767" width="7.140625" style="195" customWidth="1"/>
    <col min="9768" max="9984" width="9.140625" style="195"/>
    <col min="9985" max="9985" width="5" style="195" customWidth="1"/>
    <col min="9986" max="9986" width="4.85546875" style="195" customWidth="1"/>
    <col min="9987" max="9987" width="0" style="195" hidden="1" customWidth="1"/>
    <col min="9988" max="9989" width="4.5703125" style="195" customWidth="1"/>
    <col min="9990" max="9990" width="24.85546875" style="195" customWidth="1"/>
    <col min="9991" max="9991" width="14.42578125" style="195" customWidth="1"/>
    <col min="9992" max="10020" width="4.7109375" style="195" customWidth="1"/>
    <col min="10021" max="10021" width="5.7109375" style="195" customWidth="1"/>
    <col min="10022" max="10022" width="7.28515625" style="195" customWidth="1"/>
    <col min="10023" max="10023" width="7.140625" style="195" customWidth="1"/>
    <col min="10024" max="10240" width="9.140625" style="195"/>
    <col min="10241" max="10241" width="5" style="195" customWidth="1"/>
    <col min="10242" max="10242" width="4.85546875" style="195" customWidth="1"/>
    <col min="10243" max="10243" width="0" style="195" hidden="1" customWidth="1"/>
    <col min="10244" max="10245" width="4.5703125" style="195" customWidth="1"/>
    <col min="10246" max="10246" width="24.85546875" style="195" customWidth="1"/>
    <col min="10247" max="10247" width="14.42578125" style="195" customWidth="1"/>
    <col min="10248" max="10276" width="4.7109375" style="195" customWidth="1"/>
    <col min="10277" max="10277" width="5.7109375" style="195" customWidth="1"/>
    <col min="10278" max="10278" width="7.28515625" style="195" customWidth="1"/>
    <col min="10279" max="10279" width="7.140625" style="195" customWidth="1"/>
    <col min="10280" max="10496" width="9.140625" style="195"/>
    <col min="10497" max="10497" width="5" style="195" customWidth="1"/>
    <col min="10498" max="10498" width="4.85546875" style="195" customWidth="1"/>
    <col min="10499" max="10499" width="0" style="195" hidden="1" customWidth="1"/>
    <col min="10500" max="10501" width="4.5703125" style="195" customWidth="1"/>
    <col min="10502" max="10502" width="24.85546875" style="195" customWidth="1"/>
    <col min="10503" max="10503" width="14.42578125" style="195" customWidth="1"/>
    <col min="10504" max="10532" width="4.7109375" style="195" customWidth="1"/>
    <col min="10533" max="10533" width="5.7109375" style="195" customWidth="1"/>
    <col min="10534" max="10534" width="7.28515625" style="195" customWidth="1"/>
    <col min="10535" max="10535" width="7.140625" style="195" customWidth="1"/>
    <col min="10536" max="10752" width="9.140625" style="195"/>
    <col min="10753" max="10753" width="5" style="195" customWidth="1"/>
    <col min="10754" max="10754" width="4.85546875" style="195" customWidth="1"/>
    <col min="10755" max="10755" width="0" style="195" hidden="1" customWidth="1"/>
    <col min="10756" max="10757" width="4.5703125" style="195" customWidth="1"/>
    <col min="10758" max="10758" width="24.85546875" style="195" customWidth="1"/>
    <col min="10759" max="10759" width="14.42578125" style="195" customWidth="1"/>
    <col min="10760" max="10788" width="4.7109375" style="195" customWidth="1"/>
    <col min="10789" max="10789" width="5.7109375" style="195" customWidth="1"/>
    <col min="10790" max="10790" width="7.28515625" style="195" customWidth="1"/>
    <col min="10791" max="10791" width="7.140625" style="195" customWidth="1"/>
    <col min="10792" max="11008" width="9.140625" style="195"/>
    <col min="11009" max="11009" width="5" style="195" customWidth="1"/>
    <col min="11010" max="11010" width="4.85546875" style="195" customWidth="1"/>
    <col min="11011" max="11011" width="0" style="195" hidden="1" customWidth="1"/>
    <col min="11012" max="11013" width="4.5703125" style="195" customWidth="1"/>
    <col min="11014" max="11014" width="24.85546875" style="195" customWidth="1"/>
    <col min="11015" max="11015" width="14.42578125" style="195" customWidth="1"/>
    <col min="11016" max="11044" width="4.7109375" style="195" customWidth="1"/>
    <col min="11045" max="11045" width="5.7109375" style="195" customWidth="1"/>
    <col min="11046" max="11046" width="7.28515625" style="195" customWidth="1"/>
    <col min="11047" max="11047" width="7.140625" style="195" customWidth="1"/>
    <col min="11048" max="11264" width="9.140625" style="195"/>
    <col min="11265" max="11265" width="5" style="195" customWidth="1"/>
    <col min="11266" max="11266" width="4.85546875" style="195" customWidth="1"/>
    <col min="11267" max="11267" width="0" style="195" hidden="1" customWidth="1"/>
    <col min="11268" max="11269" width="4.5703125" style="195" customWidth="1"/>
    <col min="11270" max="11270" width="24.85546875" style="195" customWidth="1"/>
    <col min="11271" max="11271" width="14.42578125" style="195" customWidth="1"/>
    <col min="11272" max="11300" width="4.7109375" style="195" customWidth="1"/>
    <col min="11301" max="11301" width="5.7109375" style="195" customWidth="1"/>
    <col min="11302" max="11302" width="7.28515625" style="195" customWidth="1"/>
    <col min="11303" max="11303" width="7.140625" style="195" customWidth="1"/>
    <col min="11304" max="11520" width="9.140625" style="195"/>
    <col min="11521" max="11521" width="5" style="195" customWidth="1"/>
    <col min="11522" max="11522" width="4.85546875" style="195" customWidth="1"/>
    <col min="11523" max="11523" width="0" style="195" hidden="1" customWidth="1"/>
    <col min="11524" max="11525" width="4.5703125" style="195" customWidth="1"/>
    <col min="11526" max="11526" width="24.85546875" style="195" customWidth="1"/>
    <col min="11527" max="11527" width="14.42578125" style="195" customWidth="1"/>
    <col min="11528" max="11556" width="4.7109375" style="195" customWidth="1"/>
    <col min="11557" max="11557" width="5.7109375" style="195" customWidth="1"/>
    <col min="11558" max="11558" width="7.28515625" style="195" customWidth="1"/>
    <col min="11559" max="11559" width="7.140625" style="195" customWidth="1"/>
    <col min="11560" max="11776" width="9.140625" style="195"/>
    <col min="11777" max="11777" width="5" style="195" customWidth="1"/>
    <col min="11778" max="11778" width="4.85546875" style="195" customWidth="1"/>
    <col min="11779" max="11779" width="0" style="195" hidden="1" customWidth="1"/>
    <col min="11780" max="11781" width="4.5703125" style="195" customWidth="1"/>
    <col min="11782" max="11782" width="24.85546875" style="195" customWidth="1"/>
    <col min="11783" max="11783" width="14.42578125" style="195" customWidth="1"/>
    <col min="11784" max="11812" width="4.7109375" style="195" customWidth="1"/>
    <col min="11813" max="11813" width="5.7109375" style="195" customWidth="1"/>
    <col min="11814" max="11814" width="7.28515625" style="195" customWidth="1"/>
    <col min="11815" max="11815" width="7.140625" style="195" customWidth="1"/>
    <col min="11816" max="12032" width="9.140625" style="195"/>
    <col min="12033" max="12033" width="5" style="195" customWidth="1"/>
    <col min="12034" max="12034" width="4.85546875" style="195" customWidth="1"/>
    <col min="12035" max="12035" width="0" style="195" hidden="1" customWidth="1"/>
    <col min="12036" max="12037" width="4.5703125" style="195" customWidth="1"/>
    <col min="12038" max="12038" width="24.85546875" style="195" customWidth="1"/>
    <col min="12039" max="12039" width="14.42578125" style="195" customWidth="1"/>
    <col min="12040" max="12068" width="4.7109375" style="195" customWidth="1"/>
    <col min="12069" max="12069" width="5.7109375" style="195" customWidth="1"/>
    <col min="12070" max="12070" width="7.28515625" style="195" customWidth="1"/>
    <col min="12071" max="12071" width="7.140625" style="195" customWidth="1"/>
    <col min="12072" max="12288" width="9.140625" style="195"/>
    <col min="12289" max="12289" width="5" style="195" customWidth="1"/>
    <col min="12290" max="12290" width="4.85546875" style="195" customWidth="1"/>
    <col min="12291" max="12291" width="0" style="195" hidden="1" customWidth="1"/>
    <col min="12292" max="12293" width="4.5703125" style="195" customWidth="1"/>
    <col min="12294" max="12294" width="24.85546875" style="195" customWidth="1"/>
    <col min="12295" max="12295" width="14.42578125" style="195" customWidth="1"/>
    <col min="12296" max="12324" width="4.7109375" style="195" customWidth="1"/>
    <col min="12325" max="12325" width="5.7109375" style="195" customWidth="1"/>
    <col min="12326" max="12326" width="7.28515625" style="195" customWidth="1"/>
    <col min="12327" max="12327" width="7.140625" style="195" customWidth="1"/>
    <col min="12328" max="12544" width="9.140625" style="195"/>
    <col min="12545" max="12545" width="5" style="195" customWidth="1"/>
    <col min="12546" max="12546" width="4.85546875" style="195" customWidth="1"/>
    <col min="12547" max="12547" width="0" style="195" hidden="1" customWidth="1"/>
    <col min="12548" max="12549" width="4.5703125" style="195" customWidth="1"/>
    <col min="12550" max="12550" width="24.85546875" style="195" customWidth="1"/>
    <col min="12551" max="12551" width="14.42578125" style="195" customWidth="1"/>
    <col min="12552" max="12580" width="4.7109375" style="195" customWidth="1"/>
    <col min="12581" max="12581" width="5.7109375" style="195" customWidth="1"/>
    <col min="12582" max="12582" width="7.28515625" style="195" customWidth="1"/>
    <col min="12583" max="12583" width="7.140625" style="195" customWidth="1"/>
    <col min="12584" max="12800" width="9.140625" style="195"/>
    <col min="12801" max="12801" width="5" style="195" customWidth="1"/>
    <col min="12802" max="12802" width="4.85546875" style="195" customWidth="1"/>
    <col min="12803" max="12803" width="0" style="195" hidden="1" customWidth="1"/>
    <col min="12804" max="12805" width="4.5703125" style="195" customWidth="1"/>
    <col min="12806" max="12806" width="24.85546875" style="195" customWidth="1"/>
    <col min="12807" max="12807" width="14.42578125" style="195" customWidth="1"/>
    <col min="12808" max="12836" width="4.7109375" style="195" customWidth="1"/>
    <col min="12837" max="12837" width="5.7109375" style="195" customWidth="1"/>
    <col min="12838" max="12838" width="7.28515625" style="195" customWidth="1"/>
    <col min="12839" max="12839" width="7.140625" style="195" customWidth="1"/>
    <col min="12840" max="13056" width="9.140625" style="195"/>
    <col min="13057" max="13057" width="5" style="195" customWidth="1"/>
    <col min="13058" max="13058" width="4.85546875" style="195" customWidth="1"/>
    <col min="13059" max="13059" width="0" style="195" hidden="1" customWidth="1"/>
    <col min="13060" max="13061" width="4.5703125" style="195" customWidth="1"/>
    <col min="13062" max="13062" width="24.85546875" style="195" customWidth="1"/>
    <col min="13063" max="13063" width="14.42578125" style="195" customWidth="1"/>
    <col min="13064" max="13092" width="4.7109375" style="195" customWidth="1"/>
    <col min="13093" max="13093" width="5.7109375" style="195" customWidth="1"/>
    <col min="13094" max="13094" width="7.28515625" style="195" customWidth="1"/>
    <col min="13095" max="13095" width="7.140625" style="195" customWidth="1"/>
    <col min="13096" max="13312" width="9.140625" style="195"/>
    <col min="13313" max="13313" width="5" style="195" customWidth="1"/>
    <col min="13314" max="13314" width="4.85546875" style="195" customWidth="1"/>
    <col min="13315" max="13315" width="0" style="195" hidden="1" customWidth="1"/>
    <col min="13316" max="13317" width="4.5703125" style="195" customWidth="1"/>
    <col min="13318" max="13318" width="24.85546875" style="195" customWidth="1"/>
    <col min="13319" max="13319" width="14.42578125" style="195" customWidth="1"/>
    <col min="13320" max="13348" width="4.7109375" style="195" customWidth="1"/>
    <col min="13349" max="13349" width="5.7109375" style="195" customWidth="1"/>
    <col min="13350" max="13350" width="7.28515625" style="195" customWidth="1"/>
    <col min="13351" max="13351" width="7.140625" style="195" customWidth="1"/>
    <col min="13352" max="13568" width="9.140625" style="195"/>
    <col min="13569" max="13569" width="5" style="195" customWidth="1"/>
    <col min="13570" max="13570" width="4.85546875" style="195" customWidth="1"/>
    <col min="13571" max="13571" width="0" style="195" hidden="1" customWidth="1"/>
    <col min="13572" max="13573" width="4.5703125" style="195" customWidth="1"/>
    <col min="13574" max="13574" width="24.85546875" style="195" customWidth="1"/>
    <col min="13575" max="13575" width="14.42578125" style="195" customWidth="1"/>
    <col min="13576" max="13604" width="4.7109375" style="195" customWidth="1"/>
    <col min="13605" max="13605" width="5.7109375" style="195" customWidth="1"/>
    <col min="13606" max="13606" width="7.28515625" style="195" customWidth="1"/>
    <col min="13607" max="13607" width="7.140625" style="195" customWidth="1"/>
    <col min="13608" max="13824" width="9.140625" style="195"/>
    <col min="13825" max="13825" width="5" style="195" customWidth="1"/>
    <col min="13826" max="13826" width="4.85546875" style="195" customWidth="1"/>
    <col min="13827" max="13827" width="0" style="195" hidden="1" customWidth="1"/>
    <col min="13828" max="13829" width="4.5703125" style="195" customWidth="1"/>
    <col min="13830" max="13830" width="24.85546875" style="195" customWidth="1"/>
    <col min="13831" max="13831" width="14.42578125" style="195" customWidth="1"/>
    <col min="13832" max="13860" width="4.7109375" style="195" customWidth="1"/>
    <col min="13861" max="13861" width="5.7109375" style="195" customWidth="1"/>
    <col min="13862" max="13862" width="7.28515625" style="195" customWidth="1"/>
    <col min="13863" max="13863" width="7.140625" style="195" customWidth="1"/>
    <col min="13864" max="14080" width="9.140625" style="195"/>
    <col min="14081" max="14081" width="5" style="195" customWidth="1"/>
    <col min="14082" max="14082" width="4.85546875" style="195" customWidth="1"/>
    <col min="14083" max="14083" width="0" style="195" hidden="1" customWidth="1"/>
    <col min="14084" max="14085" width="4.5703125" style="195" customWidth="1"/>
    <col min="14086" max="14086" width="24.85546875" style="195" customWidth="1"/>
    <col min="14087" max="14087" width="14.42578125" style="195" customWidth="1"/>
    <col min="14088" max="14116" width="4.7109375" style="195" customWidth="1"/>
    <col min="14117" max="14117" width="5.7109375" style="195" customWidth="1"/>
    <col min="14118" max="14118" width="7.28515625" style="195" customWidth="1"/>
    <col min="14119" max="14119" width="7.140625" style="195" customWidth="1"/>
    <col min="14120" max="14336" width="9.140625" style="195"/>
    <col min="14337" max="14337" width="5" style="195" customWidth="1"/>
    <col min="14338" max="14338" width="4.85546875" style="195" customWidth="1"/>
    <col min="14339" max="14339" width="0" style="195" hidden="1" customWidth="1"/>
    <col min="14340" max="14341" width="4.5703125" style="195" customWidth="1"/>
    <col min="14342" max="14342" width="24.85546875" style="195" customWidth="1"/>
    <col min="14343" max="14343" width="14.42578125" style="195" customWidth="1"/>
    <col min="14344" max="14372" width="4.7109375" style="195" customWidth="1"/>
    <col min="14373" max="14373" width="5.7109375" style="195" customWidth="1"/>
    <col min="14374" max="14374" width="7.28515625" style="195" customWidth="1"/>
    <col min="14375" max="14375" width="7.140625" style="195" customWidth="1"/>
    <col min="14376" max="14592" width="9.140625" style="195"/>
    <col min="14593" max="14593" width="5" style="195" customWidth="1"/>
    <col min="14594" max="14594" width="4.85546875" style="195" customWidth="1"/>
    <col min="14595" max="14595" width="0" style="195" hidden="1" customWidth="1"/>
    <col min="14596" max="14597" width="4.5703125" style="195" customWidth="1"/>
    <col min="14598" max="14598" width="24.85546875" style="195" customWidth="1"/>
    <col min="14599" max="14599" width="14.42578125" style="195" customWidth="1"/>
    <col min="14600" max="14628" width="4.7109375" style="195" customWidth="1"/>
    <col min="14629" max="14629" width="5.7109375" style="195" customWidth="1"/>
    <col min="14630" max="14630" width="7.28515625" style="195" customWidth="1"/>
    <col min="14631" max="14631" width="7.140625" style="195" customWidth="1"/>
    <col min="14632" max="14848" width="9.140625" style="195"/>
    <col min="14849" max="14849" width="5" style="195" customWidth="1"/>
    <col min="14850" max="14850" width="4.85546875" style="195" customWidth="1"/>
    <col min="14851" max="14851" width="0" style="195" hidden="1" customWidth="1"/>
    <col min="14852" max="14853" width="4.5703125" style="195" customWidth="1"/>
    <col min="14854" max="14854" width="24.85546875" style="195" customWidth="1"/>
    <col min="14855" max="14855" width="14.42578125" style="195" customWidth="1"/>
    <col min="14856" max="14884" width="4.7109375" style="195" customWidth="1"/>
    <col min="14885" max="14885" width="5.7109375" style="195" customWidth="1"/>
    <col min="14886" max="14886" width="7.28515625" style="195" customWidth="1"/>
    <col min="14887" max="14887" width="7.140625" style="195" customWidth="1"/>
    <col min="14888" max="15104" width="9.140625" style="195"/>
    <col min="15105" max="15105" width="5" style="195" customWidth="1"/>
    <col min="15106" max="15106" width="4.85546875" style="195" customWidth="1"/>
    <col min="15107" max="15107" width="0" style="195" hidden="1" customWidth="1"/>
    <col min="15108" max="15109" width="4.5703125" style="195" customWidth="1"/>
    <col min="15110" max="15110" width="24.85546875" style="195" customWidth="1"/>
    <col min="15111" max="15111" width="14.42578125" style="195" customWidth="1"/>
    <col min="15112" max="15140" width="4.7109375" style="195" customWidth="1"/>
    <col min="15141" max="15141" width="5.7109375" style="195" customWidth="1"/>
    <col min="15142" max="15142" width="7.28515625" style="195" customWidth="1"/>
    <col min="15143" max="15143" width="7.140625" style="195" customWidth="1"/>
    <col min="15144" max="15360" width="9.140625" style="195"/>
    <col min="15361" max="15361" width="5" style="195" customWidth="1"/>
    <col min="15362" max="15362" width="4.85546875" style="195" customWidth="1"/>
    <col min="15363" max="15363" width="0" style="195" hidden="1" customWidth="1"/>
    <col min="15364" max="15365" width="4.5703125" style="195" customWidth="1"/>
    <col min="15366" max="15366" width="24.85546875" style="195" customWidth="1"/>
    <col min="15367" max="15367" width="14.42578125" style="195" customWidth="1"/>
    <col min="15368" max="15396" width="4.7109375" style="195" customWidth="1"/>
    <col min="15397" max="15397" width="5.7109375" style="195" customWidth="1"/>
    <col min="15398" max="15398" width="7.28515625" style="195" customWidth="1"/>
    <col min="15399" max="15399" width="7.140625" style="195" customWidth="1"/>
    <col min="15400" max="15616" width="9.140625" style="195"/>
    <col min="15617" max="15617" width="5" style="195" customWidth="1"/>
    <col min="15618" max="15618" width="4.85546875" style="195" customWidth="1"/>
    <col min="15619" max="15619" width="0" style="195" hidden="1" customWidth="1"/>
    <col min="15620" max="15621" width="4.5703125" style="195" customWidth="1"/>
    <col min="15622" max="15622" width="24.85546875" style="195" customWidth="1"/>
    <col min="15623" max="15623" width="14.42578125" style="195" customWidth="1"/>
    <col min="15624" max="15652" width="4.7109375" style="195" customWidth="1"/>
    <col min="15653" max="15653" width="5.7109375" style="195" customWidth="1"/>
    <col min="15654" max="15654" width="7.28515625" style="195" customWidth="1"/>
    <col min="15655" max="15655" width="7.140625" style="195" customWidth="1"/>
    <col min="15656" max="15872" width="9.140625" style="195"/>
    <col min="15873" max="15873" width="5" style="195" customWidth="1"/>
    <col min="15874" max="15874" width="4.85546875" style="195" customWidth="1"/>
    <col min="15875" max="15875" width="0" style="195" hidden="1" customWidth="1"/>
    <col min="15876" max="15877" width="4.5703125" style="195" customWidth="1"/>
    <col min="15878" max="15878" width="24.85546875" style="195" customWidth="1"/>
    <col min="15879" max="15879" width="14.42578125" style="195" customWidth="1"/>
    <col min="15880" max="15908" width="4.7109375" style="195" customWidth="1"/>
    <col min="15909" max="15909" width="5.7109375" style="195" customWidth="1"/>
    <col min="15910" max="15910" width="7.28515625" style="195" customWidth="1"/>
    <col min="15911" max="15911" width="7.140625" style="195" customWidth="1"/>
    <col min="15912" max="16128" width="9.140625" style="195"/>
    <col min="16129" max="16129" width="5" style="195" customWidth="1"/>
    <col min="16130" max="16130" width="4.85546875" style="195" customWidth="1"/>
    <col min="16131" max="16131" width="0" style="195" hidden="1" customWidth="1"/>
    <col min="16132" max="16133" width="4.5703125" style="195" customWidth="1"/>
    <col min="16134" max="16134" width="24.85546875" style="195" customWidth="1"/>
    <col min="16135" max="16135" width="14.42578125" style="195" customWidth="1"/>
    <col min="16136" max="16164" width="4.7109375" style="195" customWidth="1"/>
    <col min="16165" max="16165" width="5.7109375" style="195" customWidth="1"/>
    <col min="16166" max="16166" width="7.28515625" style="195" customWidth="1"/>
    <col min="16167" max="16167" width="7.140625" style="195" customWidth="1"/>
    <col min="16168" max="16384" width="9.140625" style="195"/>
  </cols>
  <sheetData>
    <row r="1" spans="1:39" s="186" customFormat="1" ht="194.25" customHeight="1">
      <c r="A1" s="178" t="s">
        <v>0</v>
      </c>
      <c r="B1" s="179" t="s">
        <v>259</v>
      </c>
      <c r="C1" s="179" t="s">
        <v>259</v>
      </c>
      <c r="D1" s="179" t="s">
        <v>260</v>
      </c>
      <c r="E1" s="179" t="s">
        <v>261</v>
      </c>
      <c r="F1" s="180" t="s">
        <v>262</v>
      </c>
      <c r="G1" s="181" t="s">
        <v>263</v>
      </c>
      <c r="H1" s="182" t="s">
        <v>264</v>
      </c>
      <c r="I1" s="182" t="s">
        <v>265</v>
      </c>
      <c r="J1" s="182" t="s">
        <v>266</v>
      </c>
      <c r="K1" s="182" t="s">
        <v>267</v>
      </c>
      <c r="L1" s="182" t="s">
        <v>268</v>
      </c>
      <c r="M1" s="182" t="s">
        <v>269</v>
      </c>
      <c r="N1" s="183" t="s">
        <v>270</v>
      </c>
      <c r="O1" s="182" t="s">
        <v>271</v>
      </c>
      <c r="P1" s="182" t="s">
        <v>272</v>
      </c>
      <c r="Q1" s="182" t="s">
        <v>273</v>
      </c>
      <c r="R1" s="182" t="s">
        <v>274</v>
      </c>
      <c r="S1" s="182" t="s">
        <v>275</v>
      </c>
      <c r="T1" s="182" t="s">
        <v>276</v>
      </c>
      <c r="U1" s="182" t="s">
        <v>277</v>
      </c>
      <c r="V1" s="182" t="s">
        <v>278</v>
      </c>
      <c r="W1" s="182" t="s">
        <v>279</v>
      </c>
      <c r="X1" s="182" t="s">
        <v>280</v>
      </c>
      <c r="Y1" s="182" t="s">
        <v>281</v>
      </c>
      <c r="Z1" s="182" t="s">
        <v>282</v>
      </c>
      <c r="AA1" s="183" t="s">
        <v>283</v>
      </c>
      <c r="AB1" s="182" t="s">
        <v>284</v>
      </c>
      <c r="AC1" s="182" t="s">
        <v>285</v>
      </c>
      <c r="AD1" s="182" t="s">
        <v>286</v>
      </c>
      <c r="AE1" s="182" t="s">
        <v>287</v>
      </c>
      <c r="AF1" s="182" t="s">
        <v>288</v>
      </c>
      <c r="AG1" s="182" t="s">
        <v>289</v>
      </c>
      <c r="AH1" s="182" t="s">
        <v>290</v>
      </c>
      <c r="AI1" s="182" t="s">
        <v>291</v>
      </c>
      <c r="AJ1" s="183" t="s">
        <v>292</v>
      </c>
      <c r="AK1" s="184" t="s">
        <v>293</v>
      </c>
      <c r="AL1" s="184" t="s">
        <v>294</v>
      </c>
      <c r="AM1" s="185" t="s">
        <v>295</v>
      </c>
    </row>
    <row r="2" spans="1:39" ht="40.5" customHeight="1">
      <c r="A2" s="187">
        <v>1</v>
      </c>
      <c r="B2" s="187">
        <v>1</v>
      </c>
      <c r="C2" s="188">
        <v>510</v>
      </c>
      <c r="D2" s="187"/>
      <c r="E2" s="187">
        <v>1</v>
      </c>
      <c r="F2" s="189" t="s">
        <v>296</v>
      </c>
      <c r="G2" s="190" t="s">
        <v>297</v>
      </c>
      <c r="H2" s="191"/>
      <c r="I2" s="191">
        <v>5</v>
      </c>
      <c r="J2" s="191"/>
      <c r="K2" s="191">
        <v>30</v>
      </c>
      <c r="L2" s="191"/>
      <c r="M2" s="191"/>
      <c r="N2" s="192">
        <v>22</v>
      </c>
      <c r="O2" s="191"/>
      <c r="P2" s="191"/>
      <c r="Q2" s="191">
        <v>20</v>
      </c>
      <c r="R2" s="191"/>
      <c r="S2" s="191"/>
      <c r="T2" s="191"/>
      <c r="U2" s="191"/>
      <c r="V2" s="191"/>
      <c r="W2" s="191"/>
      <c r="X2" s="191"/>
      <c r="Y2" s="191"/>
      <c r="Z2" s="191"/>
      <c r="AA2" s="192">
        <v>0</v>
      </c>
      <c r="AB2" s="191"/>
      <c r="AC2" s="191"/>
      <c r="AD2" s="191"/>
      <c r="AE2" s="191"/>
      <c r="AF2" s="191"/>
      <c r="AG2" s="191"/>
      <c r="AH2" s="191"/>
      <c r="AI2" s="191"/>
      <c r="AJ2" s="192">
        <v>0</v>
      </c>
      <c r="AK2" s="193">
        <f>SUM(H2:M2)+SUM(O2:Z2)+SUM(AB2:AI2)</f>
        <v>55</v>
      </c>
      <c r="AL2" s="193">
        <f>SUM(N2+AA2+AJ2)</f>
        <v>22</v>
      </c>
      <c r="AM2" s="194">
        <f>SUM(AK2:AL2)</f>
        <v>77</v>
      </c>
    </row>
    <row r="3" spans="1:39" ht="45" customHeight="1">
      <c r="A3" s="187">
        <v>2</v>
      </c>
      <c r="B3" s="187">
        <v>2</v>
      </c>
      <c r="C3" s="196">
        <v>505</v>
      </c>
      <c r="D3" s="187">
        <v>1</v>
      </c>
      <c r="E3" s="187"/>
      <c r="F3" s="197" t="s">
        <v>298</v>
      </c>
      <c r="G3" s="190" t="s">
        <v>299</v>
      </c>
      <c r="H3" s="191"/>
      <c r="I3" s="191">
        <v>10</v>
      </c>
      <c r="J3" s="191">
        <v>30</v>
      </c>
      <c r="K3" s="191"/>
      <c r="L3" s="191"/>
      <c r="M3" s="191"/>
      <c r="N3" s="192">
        <v>16</v>
      </c>
      <c r="O3" s="191"/>
      <c r="P3" s="191"/>
      <c r="Q3" s="191">
        <v>20</v>
      </c>
      <c r="R3" s="191"/>
      <c r="S3" s="191"/>
      <c r="T3" s="191"/>
      <c r="U3" s="191"/>
      <c r="V3" s="191"/>
      <c r="W3" s="191"/>
      <c r="X3" s="191"/>
      <c r="Y3" s="191"/>
      <c r="Z3" s="191"/>
      <c r="AA3" s="192">
        <v>0</v>
      </c>
      <c r="AB3" s="191"/>
      <c r="AC3" s="191"/>
      <c r="AD3" s="191"/>
      <c r="AE3" s="191"/>
      <c r="AF3" s="191"/>
      <c r="AG3" s="191"/>
      <c r="AH3" s="191"/>
      <c r="AI3" s="191"/>
      <c r="AJ3" s="192">
        <v>12</v>
      </c>
      <c r="AK3" s="193">
        <f t="shared" ref="AK3:AK16" si="0">SUM(H3:M3)+SUM(O3:Z3)+SUM(AB3:AI3)</f>
        <v>60</v>
      </c>
      <c r="AL3" s="193">
        <f t="shared" ref="AL3:AL16" si="1">SUM(N3+AA3+AJ3)</f>
        <v>28</v>
      </c>
      <c r="AM3" s="194">
        <f t="shared" ref="AM3:AM16" si="2">SUM(AK3:AL3)</f>
        <v>88</v>
      </c>
    </row>
    <row r="4" spans="1:39" ht="45" customHeight="1">
      <c r="A4" s="187">
        <v>3</v>
      </c>
      <c r="B4" s="187">
        <v>3</v>
      </c>
      <c r="C4" s="196">
        <v>507</v>
      </c>
      <c r="D4" s="187">
        <v>2</v>
      </c>
      <c r="E4" s="187"/>
      <c r="F4" s="189" t="s">
        <v>300</v>
      </c>
      <c r="G4" s="190" t="s">
        <v>301</v>
      </c>
      <c r="H4" s="191"/>
      <c r="I4" s="191">
        <v>5</v>
      </c>
      <c r="J4" s="191">
        <v>60</v>
      </c>
      <c r="K4" s="191"/>
      <c r="L4" s="191"/>
      <c r="M4" s="191"/>
      <c r="N4" s="192">
        <v>0</v>
      </c>
      <c r="O4" s="191"/>
      <c r="P4" s="191"/>
      <c r="Q4" s="191">
        <v>20</v>
      </c>
      <c r="R4" s="191"/>
      <c r="S4" s="191"/>
      <c r="T4" s="191"/>
      <c r="U4" s="191"/>
      <c r="V4" s="191"/>
      <c r="W4" s="191"/>
      <c r="X4" s="191"/>
      <c r="Y4" s="191"/>
      <c r="Z4" s="191"/>
      <c r="AA4" s="192">
        <v>2</v>
      </c>
      <c r="AB4" s="191"/>
      <c r="AC4" s="191"/>
      <c r="AD4" s="191"/>
      <c r="AE4" s="191"/>
      <c r="AF4" s="191"/>
      <c r="AG4" s="191"/>
      <c r="AH4" s="191"/>
      <c r="AI4" s="191"/>
      <c r="AJ4" s="192">
        <v>16</v>
      </c>
      <c r="AK4" s="193">
        <f t="shared" si="0"/>
        <v>85</v>
      </c>
      <c r="AL4" s="193">
        <f t="shared" si="1"/>
        <v>18</v>
      </c>
      <c r="AM4" s="194">
        <f t="shared" si="2"/>
        <v>103</v>
      </c>
    </row>
    <row r="5" spans="1:39" ht="45" customHeight="1">
      <c r="A5" s="187">
        <v>4</v>
      </c>
      <c r="B5" s="187">
        <v>4</v>
      </c>
      <c r="C5" s="196">
        <v>512</v>
      </c>
      <c r="D5" s="187"/>
      <c r="E5" s="187">
        <v>2</v>
      </c>
      <c r="F5" s="197" t="s">
        <v>302</v>
      </c>
      <c r="G5" s="190" t="s">
        <v>303</v>
      </c>
      <c r="H5" s="191"/>
      <c r="I5" s="191">
        <v>5</v>
      </c>
      <c r="J5" s="191"/>
      <c r="K5" s="191"/>
      <c r="L5" s="191"/>
      <c r="M5" s="191"/>
      <c r="N5" s="192">
        <v>0</v>
      </c>
      <c r="O5" s="191"/>
      <c r="P5" s="191"/>
      <c r="Q5" s="191">
        <v>20</v>
      </c>
      <c r="R5" s="191"/>
      <c r="S5" s="191"/>
      <c r="T5" s="191"/>
      <c r="U5" s="191"/>
      <c r="V5" s="191">
        <v>25</v>
      </c>
      <c r="W5" s="191">
        <v>1</v>
      </c>
      <c r="X5" s="191"/>
      <c r="Y5" s="191"/>
      <c r="Z5" s="191"/>
      <c r="AA5" s="192">
        <v>8</v>
      </c>
      <c r="AB5" s="191"/>
      <c r="AC5" s="191"/>
      <c r="AD5" s="191">
        <v>60</v>
      </c>
      <c r="AE5" s="191"/>
      <c r="AF5" s="191"/>
      <c r="AG5" s="191"/>
      <c r="AH5" s="191"/>
      <c r="AI5" s="191"/>
      <c r="AJ5" s="192">
        <v>0</v>
      </c>
      <c r="AK5" s="193">
        <f t="shared" si="0"/>
        <v>111</v>
      </c>
      <c r="AL5" s="193">
        <f t="shared" si="1"/>
        <v>8</v>
      </c>
      <c r="AM5" s="194">
        <f t="shared" si="2"/>
        <v>119</v>
      </c>
    </row>
    <row r="6" spans="1:39" ht="45" customHeight="1">
      <c r="A6" s="187">
        <v>5</v>
      </c>
      <c r="B6" s="187"/>
      <c r="C6" s="196">
        <v>511</v>
      </c>
      <c r="D6" s="187">
        <v>3</v>
      </c>
      <c r="E6" s="187"/>
      <c r="F6" s="189" t="s">
        <v>304</v>
      </c>
      <c r="G6" s="190" t="s">
        <v>305</v>
      </c>
      <c r="H6" s="191"/>
      <c r="I6" s="191">
        <v>5</v>
      </c>
      <c r="J6" s="191">
        <v>30</v>
      </c>
      <c r="K6" s="191"/>
      <c r="L6" s="191"/>
      <c r="M6" s="191"/>
      <c r="N6" s="192">
        <v>12</v>
      </c>
      <c r="O6" s="191"/>
      <c r="P6" s="191"/>
      <c r="Q6" s="191">
        <v>20</v>
      </c>
      <c r="R6" s="191"/>
      <c r="S6" s="191"/>
      <c r="T6" s="191"/>
      <c r="U6" s="191"/>
      <c r="V6" s="191">
        <v>50</v>
      </c>
      <c r="W6" s="191">
        <v>7</v>
      </c>
      <c r="X6" s="191"/>
      <c r="Y6" s="191"/>
      <c r="Z6" s="191"/>
      <c r="AA6" s="192">
        <v>4</v>
      </c>
      <c r="AB6" s="191"/>
      <c r="AC6" s="191"/>
      <c r="AD6" s="191"/>
      <c r="AE6" s="191"/>
      <c r="AF6" s="191"/>
      <c r="AG6" s="191"/>
      <c r="AH6" s="191"/>
      <c r="AI6" s="191"/>
      <c r="AJ6" s="192">
        <v>0</v>
      </c>
      <c r="AK6" s="193">
        <f t="shared" si="0"/>
        <v>112</v>
      </c>
      <c r="AL6" s="193">
        <f t="shared" si="1"/>
        <v>16</v>
      </c>
      <c r="AM6" s="194">
        <f t="shared" si="2"/>
        <v>128</v>
      </c>
    </row>
    <row r="7" spans="1:39" s="198" customFormat="1" ht="45" customHeight="1">
      <c r="A7" s="187">
        <v>6</v>
      </c>
      <c r="B7" s="187">
        <v>5</v>
      </c>
      <c r="C7" s="196">
        <v>514</v>
      </c>
      <c r="D7" s="187"/>
      <c r="E7" s="187">
        <v>3</v>
      </c>
      <c r="F7" s="189" t="s">
        <v>306</v>
      </c>
      <c r="G7" s="190" t="s">
        <v>307</v>
      </c>
      <c r="H7" s="191"/>
      <c r="I7" s="191">
        <v>5</v>
      </c>
      <c r="J7" s="191">
        <v>30</v>
      </c>
      <c r="K7" s="191"/>
      <c r="L7" s="191"/>
      <c r="M7" s="191">
        <v>100</v>
      </c>
      <c r="N7" s="192">
        <v>10</v>
      </c>
      <c r="O7" s="191"/>
      <c r="P7" s="191"/>
      <c r="Q7" s="191">
        <v>20</v>
      </c>
      <c r="R7" s="191"/>
      <c r="S7" s="191"/>
      <c r="T7" s="191"/>
      <c r="U7" s="191"/>
      <c r="V7" s="191">
        <v>25</v>
      </c>
      <c r="W7" s="191"/>
      <c r="X7" s="191"/>
      <c r="Y7" s="191"/>
      <c r="Z7" s="191"/>
      <c r="AA7" s="192">
        <v>0</v>
      </c>
      <c r="AB7" s="191"/>
      <c r="AC7" s="191"/>
      <c r="AD7" s="191"/>
      <c r="AE7" s="191"/>
      <c r="AF7" s="191"/>
      <c r="AG7" s="191"/>
      <c r="AH7" s="191"/>
      <c r="AI7" s="191"/>
      <c r="AJ7" s="192">
        <v>6</v>
      </c>
      <c r="AK7" s="193">
        <f t="shared" si="0"/>
        <v>180</v>
      </c>
      <c r="AL7" s="193">
        <f t="shared" si="1"/>
        <v>16</v>
      </c>
      <c r="AM7" s="194">
        <f t="shared" si="2"/>
        <v>196</v>
      </c>
    </row>
    <row r="8" spans="1:39" ht="45" customHeight="1">
      <c r="A8" s="187">
        <v>7</v>
      </c>
      <c r="B8" s="187">
        <v>6</v>
      </c>
      <c r="C8" s="196">
        <v>502</v>
      </c>
      <c r="D8" s="187">
        <v>4</v>
      </c>
      <c r="E8" s="187"/>
      <c r="F8" s="197" t="s">
        <v>308</v>
      </c>
      <c r="G8" s="190" t="s">
        <v>309</v>
      </c>
      <c r="H8" s="191"/>
      <c r="I8" s="191">
        <v>5</v>
      </c>
      <c r="J8" s="191">
        <v>30</v>
      </c>
      <c r="K8" s="191">
        <v>90</v>
      </c>
      <c r="L8" s="191"/>
      <c r="M8" s="191"/>
      <c r="N8" s="192">
        <v>38</v>
      </c>
      <c r="O8" s="191"/>
      <c r="P8" s="191"/>
      <c r="Q8" s="191"/>
      <c r="R8" s="191"/>
      <c r="S8" s="191"/>
      <c r="T8" s="191"/>
      <c r="U8" s="191"/>
      <c r="V8" s="191"/>
      <c r="W8" s="191">
        <v>12</v>
      </c>
      <c r="X8" s="191"/>
      <c r="Y8" s="191">
        <v>60</v>
      </c>
      <c r="Z8" s="191"/>
      <c r="AA8" s="192">
        <v>32</v>
      </c>
      <c r="AB8" s="191"/>
      <c r="AC8" s="191"/>
      <c r="AD8" s="191"/>
      <c r="AE8" s="191"/>
      <c r="AF8" s="191"/>
      <c r="AG8" s="191"/>
      <c r="AH8" s="191"/>
      <c r="AI8" s="191"/>
      <c r="AJ8" s="192">
        <v>22</v>
      </c>
      <c r="AK8" s="193">
        <f t="shared" si="0"/>
        <v>197</v>
      </c>
      <c r="AL8" s="193">
        <f t="shared" si="1"/>
        <v>92</v>
      </c>
      <c r="AM8" s="194">
        <f t="shared" si="2"/>
        <v>289</v>
      </c>
    </row>
    <row r="9" spans="1:39" ht="50.25" customHeight="1">
      <c r="A9" s="187">
        <v>8</v>
      </c>
      <c r="B9" s="187">
        <v>7</v>
      </c>
      <c r="C9" s="196">
        <v>504</v>
      </c>
      <c r="D9" s="187"/>
      <c r="E9" s="187">
        <v>4</v>
      </c>
      <c r="F9" s="197" t="s">
        <v>310</v>
      </c>
      <c r="G9" s="190" t="s">
        <v>311</v>
      </c>
      <c r="H9" s="191"/>
      <c r="I9" s="191">
        <v>20</v>
      </c>
      <c r="J9" s="191"/>
      <c r="K9" s="191">
        <v>15</v>
      </c>
      <c r="L9" s="191"/>
      <c r="M9" s="191"/>
      <c r="N9" s="192">
        <v>46</v>
      </c>
      <c r="O9" s="191"/>
      <c r="P9" s="191"/>
      <c r="Q9" s="191">
        <v>20</v>
      </c>
      <c r="R9" s="191">
        <v>60</v>
      </c>
      <c r="S9" s="191"/>
      <c r="T9" s="191"/>
      <c r="U9" s="191"/>
      <c r="V9" s="191">
        <v>50</v>
      </c>
      <c r="W9" s="191">
        <v>2</v>
      </c>
      <c r="X9" s="191"/>
      <c r="Y9" s="191"/>
      <c r="Z9" s="191">
        <v>30</v>
      </c>
      <c r="AA9" s="192">
        <v>34</v>
      </c>
      <c r="AB9" s="191"/>
      <c r="AC9" s="191"/>
      <c r="AD9" s="191"/>
      <c r="AE9" s="191"/>
      <c r="AF9" s="191"/>
      <c r="AG9" s="191"/>
      <c r="AH9" s="191"/>
      <c r="AI9" s="191"/>
      <c r="AJ9" s="192">
        <v>20</v>
      </c>
      <c r="AK9" s="193">
        <f t="shared" si="0"/>
        <v>197</v>
      </c>
      <c r="AL9" s="193">
        <f t="shared" si="1"/>
        <v>100</v>
      </c>
      <c r="AM9" s="194">
        <f t="shared" si="2"/>
        <v>297</v>
      </c>
    </row>
    <row r="10" spans="1:39" ht="45" customHeight="1">
      <c r="A10" s="187">
        <v>9</v>
      </c>
      <c r="B10" s="187">
        <v>8</v>
      </c>
      <c r="C10" s="196">
        <v>503</v>
      </c>
      <c r="D10" s="187"/>
      <c r="E10" s="187">
        <v>5</v>
      </c>
      <c r="F10" s="197" t="s">
        <v>312</v>
      </c>
      <c r="G10" s="190" t="s">
        <v>313</v>
      </c>
      <c r="H10" s="191"/>
      <c r="I10" s="191"/>
      <c r="J10" s="191"/>
      <c r="K10" s="191">
        <v>75</v>
      </c>
      <c r="L10" s="191"/>
      <c r="M10" s="191"/>
      <c r="N10" s="192">
        <v>12</v>
      </c>
      <c r="O10" s="191"/>
      <c r="P10" s="191"/>
      <c r="Q10" s="191"/>
      <c r="R10" s="191"/>
      <c r="S10" s="191"/>
      <c r="T10" s="191"/>
      <c r="U10" s="191"/>
      <c r="V10" s="191">
        <v>25</v>
      </c>
      <c r="W10" s="191">
        <v>2</v>
      </c>
      <c r="X10" s="191"/>
      <c r="Y10" s="191">
        <v>60</v>
      </c>
      <c r="Z10" s="191">
        <v>30</v>
      </c>
      <c r="AA10" s="192">
        <v>38</v>
      </c>
      <c r="AB10" s="191"/>
      <c r="AC10" s="191"/>
      <c r="AD10" s="191"/>
      <c r="AE10" s="191"/>
      <c r="AF10" s="191">
        <v>60</v>
      </c>
      <c r="AG10" s="191"/>
      <c r="AH10" s="191"/>
      <c r="AI10" s="191"/>
      <c r="AJ10" s="192">
        <v>12</v>
      </c>
      <c r="AK10" s="193">
        <f t="shared" si="0"/>
        <v>252</v>
      </c>
      <c r="AL10" s="193">
        <f t="shared" si="1"/>
        <v>62</v>
      </c>
      <c r="AM10" s="194">
        <f t="shared" si="2"/>
        <v>314</v>
      </c>
    </row>
    <row r="11" spans="1:39" ht="45" customHeight="1">
      <c r="A11" s="187">
        <v>10</v>
      </c>
      <c r="B11" s="187">
        <v>9</v>
      </c>
      <c r="C11" s="196"/>
      <c r="D11" s="187">
        <v>5</v>
      </c>
      <c r="E11" s="187"/>
      <c r="F11" s="197" t="s">
        <v>314</v>
      </c>
      <c r="G11" s="190" t="s">
        <v>315</v>
      </c>
      <c r="H11" s="191"/>
      <c r="I11" s="191">
        <v>5</v>
      </c>
      <c r="J11" s="191">
        <v>60</v>
      </c>
      <c r="K11" s="191"/>
      <c r="L11" s="191"/>
      <c r="M11" s="191">
        <v>60</v>
      </c>
      <c r="N11" s="192">
        <v>90</v>
      </c>
      <c r="O11" s="191"/>
      <c r="P11" s="191"/>
      <c r="Q11" s="191">
        <v>20</v>
      </c>
      <c r="R11" s="191"/>
      <c r="S11" s="191"/>
      <c r="T11" s="191"/>
      <c r="U11" s="191"/>
      <c r="V11" s="191">
        <v>25</v>
      </c>
      <c r="W11" s="191">
        <v>5</v>
      </c>
      <c r="X11" s="191"/>
      <c r="Y11" s="191">
        <v>60</v>
      </c>
      <c r="Z11" s="191"/>
      <c r="AA11" s="192">
        <v>30</v>
      </c>
      <c r="AB11" s="191"/>
      <c r="AC11" s="191"/>
      <c r="AD11" s="191"/>
      <c r="AE11" s="191"/>
      <c r="AF11" s="191"/>
      <c r="AG11" s="191"/>
      <c r="AH11" s="191"/>
      <c r="AI11" s="191"/>
      <c r="AJ11" s="192">
        <v>6</v>
      </c>
      <c r="AK11" s="193">
        <f t="shared" si="0"/>
        <v>235</v>
      </c>
      <c r="AL11" s="193">
        <f t="shared" si="1"/>
        <v>126</v>
      </c>
      <c r="AM11" s="194">
        <f t="shared" si="2"/>
        <v>361</v>
      </c>
    </row>
    <row r="12" spans="1:39" ht="45" customHeight="1">
      <c r="A12" s="187">
        <v>12</v>
      </c>
      <c r="B12" s="199">
        <v>10</v>
      </c>
      <c r="C12" s="200"/>
      <c r="D12" s="199">
        <v>6</v>
      </c>
      <c r="E12" s="199"/>
      <c r="F12" s="197" t="s">
        <v>316</v>
      </c>
      <c r="G12" s="201" t="s">
        <v>317</v>
      </c>
      <c r="H12" s="202"/>
      <c r="I12" s="202">
        <v>5</v>
      </c>
      <c r="J12" s="202">
        <v>30</v>
      </c>
      <c r="K12" s="202"/>
      <c r="L12" s="202"/>
      <c r="M12" s="202"/>
      <c r="N12" s="192">
        <v>44</v>
      </c>
      <c r="O12" s="202"/>
      <c r="P12" s="202"/>
      <c r="Q12" s="202"/>
      <c r="R12" s="202"/>
      <c r="S12" s="202"/>
      <c r="T12" s="202"/>
      <c r="U12" s="202"/>
      <c r="V12" s="202">
        <v>25</v>
      </c>
      <c r="W12" s="202"/>
      <c r="X12" s="202">
        <v>60</v>
      </c>
      <c r="Y12" s="202"/>
      <c r="Z12" s="202"/>
      <c r="AA12" s="192">
        <v>34</v>
      </c>
      <c r="AB12" s="202"/>
      <c r="AC12" s="202"/>
      <c r="AD12" s="202">
        <v>60</v>
      </c>
      <c r="AE12" s="202"/>
      <c r="AF12" s="202"/>
      <c r="AG12" s="202"/>
      <c r="AH12" s="202"/>
      <c r="AI12" s="202">
        <v>100</v>
      </c>
      <c r="AJ12" s="192">
        <v>56</v>
      </c>
      <c r="AK12" s="193">
        <f>SUM(H12:M12)+SUM(O12:Z12)+SUM(AB12:AI12)</f>
        <v>280</v>
      </c>
      <c r="AL12" s="193">
        <f>SUM(N12+AA12+AJ12)</f>
        <v>134</v>
      </c>
      <c r="AM12" s="194">
        <f>SUM(AK12:AL12)</f>
        <v>414</v>
      </c>
    </row>
    <row r="13" spans="1:39" ht="45" customHeight="1">
      <c r="A13" s="187">
        <v>11</v>
      </c>
      <c r="B13" s="199">
        <v>11</v>
      </c>
      <c r="C13" s="200"/>
      <c r="D13" s="199">
        <v>7</v>
      </c>
      <c r="E13" s="199"/>
      <c r="F13" s="197" t="s">
        <v>318</v>
      </c>
      <c r="G13" s="201" t="s">
        <v>319</v>
      </c>
      <c r="H13" s="202"/>
      <c r="I13" s="202">
        <v>5</v>
      </c>
      <c r="J13" s="202">
        <v>30</v>
      </c>
      <c r="K13" s="202">
        <v>60</v>
      </c>
      <c r="L13" s="202"/>
      <c r="M13" s="202"/>
      <c r="N13" s="192">
        <v>46</v>
      </c>
      <c r="O13" s="202"/>
      <c r="P13" s="202"/>
      <c r="Q13" s="202">
        <v>20</v>
      </c>
      <c r="R13" s="202"/>
      <c r="S13" s="202"/>
      <c r="T13" s="202"/>
      <c r="U13" s="202"/>
      <c r="V13" s="202">
        <v>25</v>
      </c>
      <c r="W13" s="202"/>
      <c r="X13" s="202"/>
      <c r="Y13" s="202"/>
      <c r="Z13" s="202"/>
      <c r="AA13" s="192">
        <v>66</v>
      </c>
      <c r="AB13" s="202"/>
      <c r="AC13" s="202">
        <v>60</v>
      </c>
      <c r="AD13" s="202"/>
      <c r="AE13" s="202">
        <v>60</v>
      </c>
      <c r="AF13" s="202"/>
      <c r="AG13" s="202"/>
      <c r="AH13" s="202"/>
      <c r="AI13" s="202"/>
      <c r="AJ13" s="192">
        <v>44</v>
      </c>
      <c r="AK13" s="193">
        <f>SUM(H13:M13)+SUM(O13:Z13)+SUM(AB13:AI13)</f>
        <v>260</v>
      </c>
      <c r="AL13" s="193">
        <f>SUM(N13+AA13+AJ13)</f>
        <v>156</v>
      </c>
      <c r="AM13" s="194">
        <f>SUM(AK13:AL13)</f>
        <v>416</v>
      </c>
    </row>
    <row r="14" spans="1:39" ht="45" customHeight="1">
      <c r="A14" s="187">
        <v>13</v>
      </c>
      <c r="B14" s="199"/>
      <c r="C14" s="200"/>
      <c r="D14" s="199">
        <v>8</v>
      </c>
      <c r="E14" s="199"/>
      <c r="F14" s="197" t="s">
        <v>320</v>
      </c>
      <c r="G14" s="201" t="s">
        <v>321</v>
      </c>
      <c r="H14" s="202"/>
      <c r="I14" s="202">
        <v>100</v>
      </c>
      <c r="J14" s="202">
        <v>30</v>
      </c>
      <c r="K14" s="202">
        <v>105</v>
      </c>
      <c r="L14" s="202"/>
      <c r="M14" s="202"/>
      <c r="N14" s="192">
        <v>22</v>
      </c>
      <c r="O14" s="202"/>
      <c r="P14" s="202"/>
      <c r="Q14" s="202">
        <v>20</v>
      </c>
      <c r="R14" s="202"/>
      <c r="S14" s="202"/>
      <c r="T14" s="202"/>
      <c r="U14" s="202"/>
      <c r="V14" s="202"/>
      <c r="W14" s="202"/>
      <c r="X14" s="202"/>
      <c r="Y14" s="202">
        <v>60</v>
      </c>
      <c r="Z14" s="202"/>
      <c r="AA14" s="192">
        <v>32</v>
      </c>
      <c r="AB14" s="202"/>
      <c r="AC14" s="202"/>
      <c r="AD14" s="202">
        <v>60</v>
      </c>
      <c r="AE14" s="202"/>
      <c r="AF14" s="202"/>
      <c r="AG14" s="202"/>
      <c r="AH14" s="202"/>
      <c r="AI14" s="202"/>
      <c r="AJ14" s="192">
        <v>38</v>
      </c>
      <c r="AK14" s="193">
        <f t="shared" si="0"/>
        <v>375</v>
      </c>
      <c r="AL14" s="193">
        <f t="shared" si="1"/>
        <v>92</v>
      </c>
      <c r="AM14" s="194">
        <f t="shared" si="2"/>
        <v>467</v>
      </c>
    </row>
    <row r="15" spans="1:39" ht="45" customHeight="1">
      <c r="A15" s="187">
        <v>14</v>
      </c>
      <c r="B15" s="199"/>
      <c r="C15" s="200"/>
      <c r="D15" s="199"/>
      <c r="E15" s="199">
        <v>6</v>
      </c>
      <c r="F15" s="203" t="s">
        <v>322</v>
      </c>
      <c r="G15" s="201" t="s">
        <v>323</v>
      </c>
      <c r="H15" s="202"/>
      <c r="I15" s="202">
        <v>20</v>
      </c>
      <c r="J15" s="202">
        <v>30</v>
      </c>
      <c r="K15" s="202">
        <v>15</v>
      </c>
      <c r="L15" s="202"/>
      <c r="M15" s="202"/>
      <c r="N15" s="192">
        <v>58</v>
      </c>
      <c r="O15" s="202"/>
      <c r="P15" s="202"/>
      <c r="Q15" s="202"/>
      <c r="R15" s="202">
        <v>60</v>
      </c>
      <c r="S15" s="202">
        <v>60</v>
      </c>
      <c r="T15" s="202"/>
      <c r="U15" s="202"/>
      <c r="V15" s="202"/>
      <c r="W15" s="202">
        <v>33</v>
      </c>
      <c r="X15" s="202"/>
      <c r="Y15" s="202"/>
      <c r="Z15" s="202">
        <v>30</v>
      </c>
      <c r="AA15" s="192">
        <v>68</v>
      </c>
      <c r="AB15" s="202"/>
      <c r="AC15" s="202"/>
      <c r="AD15" s="202">
        <v>60</v>
      </c>
      <c r="AE15" s="202">
        <v>60</v>
      </c>
      <c r="AF15" s="202">
        <v>60</v>
      </c>
      <c r="AG15" s="202"/>
      <c r="AH15" s="202"/>
      <c r="AI15" s="202"/>
      <c r="AJ15" s="192">
        <v>32</v>
      </c>
      <c r="AK15" s="193">
        <f t="shared" si="0"/>
        <v>428</v>
      </c>
      <c r="AL15" s="193">
        <f t="shared" si="1"/>
        <v>158</v>
      </c>
      <c r="AM15" s="194">
        <f t="shared" si="2"/>
        <v>586</v>
      </c>
    </row>
    <row r="16" spans="1:39" ht="45" customHeight="1">
      <c r="A16" s="187">
        <v>15</v>
      </c>
      <c r="B16" s="199">
        <v>12</v>
      </c>
      <c r="C16" s="200">
        <v>501</v>
      </c>
      <c r="D16" s="199"/>
      <c r="E16" s="199">
        <v>7</v>
      </c>
      <c r="F16" s="203" t="s">
        <v>324</v>
      </c>
      <c r="G16" s="201" t="s">
        <v>325</v>
      </c>
      <c r="H16" s="202"/>
      <c r="I16" s="202"/>
      <c r="J16" s="202"/>
      <c r="K16" s="202">
        <v>105</v>
      </c>
      <c r="L16" s="202"/>
      <c r="M16" s="202"/>
      <c r="N16" s="192">
        <v>30</v>
      </c>
      <c r="O16" s="202">
        <v>60</v>
      </c>
      <c r="P16" s="202"/>
      <c r="Q16" s="202">
        <v>20</v>
      </c>
      <c r="R16" s="202">
        <v>60</v>
      </c>
      <c r="S16" s="202"/>
      <c r="T16" s="202"/>
      <c r="U16" s="202"/>
      <c r="V16" s="202">
        <v>25</v>
      </c>
      <c r="W16" s="202">
        <v>12</v>
      </c>
      <c r="X16" s="202"/>
      <c r="Y16" s="202">
        <v>60</v>
      </c>
      <c r="Z16" s="202">
        <v>30</v>
      </c>
      <c r="AA16" s="192">
        <v>28</v>
      </c>
      <c r="AB16" s="202"/>
      <c r="AC16" s="202">
        <v>60</v>
      </c>
      <c r="AD16" s="202">
        <v>60</v>
      </c>
      <c r="AE16" s="202">
        <v>60</v>
      </c>
      <c r="AF16" s="202"/>
      <c r="AG16" s="202"/>
      <c r="AH16" s="202"/>
      <c r="AI16" s="202"/>
      <c r="AJ16" s="192">
        <v>22</v>
      </c>
      <c r="AK16" s="193">
        <f t="shared" si="0"/>
        <v>552</v>
      </c>
      <c r="AL16" s="193">
        <f t="shared" si="1"/>
        <v>80</v>
      </c>
      <c r="AM16" s="194">
        <f t="shared" si="2"/>
        <v>632</v>
      </c>
    </row>
    <row r="17" spans="2:38">
      <c r="B17" s="204"/>
      <c r="C17" s="204"/>
      <c r="D17" s="204"/>
      <c r="E17" s="204"/>
      <c r="F17" s="205"/>
      <c r="G17" s="206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207"/>
    </row>
    <row r="18" spans="2:38">
      <c r="B18" s="204"/>
      <c r="C18" s="204"/>
      <c r="D18" s="204"/>
      <c r="E18" s="204"/>
      <c r="F18" s="208"/>
      <c r="G18" s="206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207"/>
    </row>
    <row r="19" spans="2:38">
      <c r="F19" s="208"/>
      <c r="G19" s="206"/>
    </row>
    <row r="20" spans="2:38">
      <c r="F20" s="208"/>
      <c r="G20" s="206"/>
    </row>
    <row r="21" spans="2:38">
      <c r="F21" s="208"/>
      <c r="G21" s="206"/>
    </row>
    <row r="22" spans="2:38">
      <c r="F22" s="208"/>
      <c r="G22" s="206"/>
    </row>
    <row r="23" spans="2:38">
      <c r="F23" s="208"/>
      <c r="G23" s="206"/>
    </row>
    <row r="24" spans="2:38">
      <c r="F24" s="208"/>
      <c r="G24" s="206"/>
    </row>
    <row r="25" spans="2:38">
      <c r="F25" s="208"/>
      <c r="G25" s="206"/>
    </row>
    <row r="26" spans="2:38">
      <c r="F26" s="208"/>
      <c r="G26" s="206"/>
    </row>
    <row r="27" spans="2:38">
      <c r="F27" s="208"/>
      <c r="G27" s="206"/>
    </row>
    <row r="28" spans="2:38">
      <c r="F28" s="208"/>
      <c r="G28" s="206"/>
    </row>
    <row r="29" spans="2:38">
      <c r="F29" s="208"/>
      <c r="G29" s="206"/>
    </row>
    <row r="30" spans="2:38">
      <c r="F30" s="208"/>
      <c r="G30" s="206"/>
    </row>
    <row r="31" spans="2:38">
      <c r="F31" s="208"/>
      <c r="G31" s="206"/>
    </row>
    <row r="32" spans="2:38">
      <c r="F32" s="208"/>
      <c r="G32" s="206"/>
    </row>
    <row r="33" spans="6:7">
      <c r="F33" s="208"/>
      <c r="G33" s="206"/>
    </row>
    <row r="34" spans="6:7">
      <c r="F34" s="208"/>
      <c r="G34" s="206"/>
    </row>
    <row r="35" spans="6:7">
      <c r="F35" s="208"/>
      <c r="G35" s="206"/>
    </row>
    <row r="36" spans="6:7">
      <c r="F36" s="208"/>
      <c r="G36" s="206"/>
    </row>
    <row r="37" spans="6:7">
      <c r="F37" s="208"/>
      <c r="G37" s="206"/>
    </row>
    <row r="38" spans="6:7">
      <c r="F38" s="208"/>
      <c r="G38" s="206"/>
    </row>
    <row r="39" spans="6:7">
      <c r="F39" s="208"/>
      <c r="G39" s="206"/>
    </row>
    <row r="40" spans="6:7">
      <c r="F40" s="208"/>
      <c r="G40" s="206"/>
    </row>
    <row r="41" spans="6:7">
      <c r="F41" s="208"/>
      <c r="G41" s="206"/>
    </row>
    <row r="42" spans="6:7">
      <c r="F42" s="208"/>
      <c r="G42" s="206"/>
    </row>
    <row r="43" spans="6:7">
      <c r="F43" s="208"/>
      <c r="G43" s="206"/>
    </row>
    <row r="44" spans="6:7">
      <c r="F44" s="208"/>
      <c r="G44" s="206"/>
    </row>
    <row r="45" spans="6:7">
      <c r="F45" s="208"/>
      <c r="G45" s="206"/>
    </row>
    <row r="46" spans="6:7">
      <c r="F46" s="208"/>
      <c r="G46" s="206"/>
    </row>
    <row r="47" spans="6:7">
      <c r="F47" s="208"/>
      <c r="G47" s="206"/>
    </row>
    <row r="48" spans="6:7">
      <c r="F48" s="208"/>
      <c r="G48" s="206"/>
    </row>
    <row r="49" spans="6:7">
      <c r="F49" s="208"/>
      <c r="G49" s="206"/>
    </row>
    <row r="50" spans="6:7">
      <c r="F50" s="208"/>
      <c r="G50" s="206"/>
    </row>
    <row r="51" spans="6:7">
      <c r="F51" s="208"/>
      <c r="G51" s="206"/>
    </row>
    <row r="52" spans="6:7">
      <c r="F52" s="208"/>
      <c r="G52" s="206"/>
    </row>
    <row r="53" spans="6:7">
      <c r="F53" s="208"/>
      <c r="G53" s="206"/>
    </row>
    <row r="54" spans="6:7">
      <c r="F54" s="208"/>
      <c r="G54" s="206"/>
    </row>
    <row r="55" spans="6:7">
      <c r="F55" s="208"/>
      <c r="G55" s="206"/>
    </row>
    <row r="56" spans="6:7">
      <c r="F56" s="208"/>
      <c r="G56" s="206"/>
    </row>
    <row r="57" spans="6:7">
      <c r="F57" s="208"/>
      <c r="G57" s="206"/>
    </row>
    <row r="58" spans="6:7">
      <c r="F58" s="208"/>
      <c r="G58" s="206"/>
    </row>
    <row r="59" spans="6:7">
      <c r="F59" s="208"/>
      <c r="G59" s="206"/>
    </row>
    <row r="60" spans="6:7">
      <c r="F60" s="208"/>
      <c r="G60" s="206"/>
    </row>
    <row r="61" spans="6:7">
      <c r="F61" s="208"/>
      <c r="G61" s="206"/>
    </row>
    <row r="62" spans="6:7">
      <c r="F62" s="208"/>
      <c r="G62" s="206"/>
    </row>
    <row r="63" spans="6:7">
      <c r="F63" s="208"/>
      <c r="G63" s="206"/>
    </row>
    <row r="64" spans="6:7">
      <c r="F64" s="208"/>
      <c r="G64" s="206"/>
    </row>
    <row r="65" spans="6:7">
      <c r="F65" s="208"/>
      <c r="G65" s="206"/>
    </row>
    <row r="66" spans="6:7">
      <c r="F66" s="208"/>
      <c r="G66" s="206"/>
    </row>
    <row r="67" spans="6:7">
      <c r="F67" s="208"/>
      <c r="G67" s="206"/>
    </row>
    <row r="68" spans="6:7">
      <c r="F68" s="208"/>
      <c r="G68" s="206"/>
    </row>
    <row r="69" spans="6:7">
      <c r="F69" s="208"/>
      <c r="G69" s="206"/>
    </row>
    <row r="70" spans="6:7">
      <c r="F70" s="208"/>
      <c r="G70" s="206"/>
    </row>
    <row r="71" spans="6:7">
      <c r="F71" s="208"/>
      <c r="G71" s="206"/>
    </row>
    <row r="72" spans="6:7">
      <c r="F72" s="208"/>
      <c r="G72" s="206"/>
    </row>
    <row r="73" spans="6:7">
      <c r="F73" s="208"/>
      <c r="G73" s="206"/>
    </row>
    <row r="74" spans="6:7">
      <c r="F74" s="208"/>
      <c r="G74" s="206"/>
    </row>
    <row r="75" spans="6:7">
      <c r="F75" s="208"/>
      <c r="G75" s="206"/>
    </row>
    <row r="76" spans="6:7">
      <c r="F76" s="208"/>
      <c r="G76" s="206"/>
    </row>
    <row r="77" spans="6:7">
      <c r="F77" s="208"/>
      <c r="G77" s="206"/>
    </row>
    <row r="78" spans="6:7">
      <c r="F78" s="208"/>
      <c r="G78" s="206"/>
    </row>
    <row r="79" spans="6:7">
      <c r="F79" s="208"/>
      <c r="G79" s="206"/>
    </row>
    <row r="80" spans="6:7">
      <c r="F80" s="208"/>
      <c r="G80" s="206"/>
    </row>
    <row r="81" spans="6:7">
      <c r="F81" s="208"/>
      <c r="G81" s="206"/>
    </row>
    <row r="82" spans="6:7">
      <c r="F82" s="208"/>
      <c r="G82" s="206"/>
    </row>
    <row r="83" spans="6:7">
      <c r="F83" s="208"/>
      <c r="G83" s="206"/>
    </row>
    <row r="84" spans="6:7">
      <c r="F84" s="208"/>
      <c r="G84" s="206"/>
    </row>
    <row r="85" spans="6:7">
      <c r="F85" s="208"/>
      <c r="G85" s="206"/>
    </row>
    <row r="86" spans="6:7">
      <c r="F86" s="208"/>
      <c r="G86" s="206"/>
    </row>
    <row r="87" spans="6:7">
      <c r="F87" s="208"/>
      <c r="G87" s="206"/>
    </row>
    <row r="88" spans="6:7">
      <c r="F88" s="208"/>
      <c r="G88" s="206"/>
    </row>
    <row r="89" spans="6:7">
      <c r="F89" s="208"/>
      <c r="G89" s="206"/>
    </row>
    <row r="90" spans="6:7">
      <c r="F90" s="208"/>
      <c r="G90" s="206"/>
    </row>
    <row r="91" spans="6:7">
      <c r="F91" s="208"/>
      <c r="G91" s="206"/>
    </row>
    <row r="92" spans="6:7">
      <c r="F92" s="208"/>
      <c r="G92" s="206"/>
    </row>
    <row r="93" spans="6:7">
      <c r="F93" s="208"/>
      <c r="G93" s="206"/>
    </row>
    <row r="94" spans="6:7">
      <c r="F94" s="208"/>
      <c r="G94" s="206"/>
    </row>
    <row r="95" spans="6:7">
      <c r="F95" s="208"/>
      <c r="G95" s="206"/>
    </row>
    <row r="96" spans="6:7">
      <c r="F96" s="208"/>
      <c r="G96" s="206"/>
    </row>
    <row r="97" spans="6:7">
      <c r="F97" s="208"/>
      <c r="G97" s="206"/>
    </row>
    <row r="98" spans="6:7">
      <c r="F98" s="208"/>
      <c r="G98" s="206"/>
    </row>
    <row r="99" spans="6:7">
      <c r="F99" s="208"/>
      <c r="G99" s="206"/>
    </row>
    <row r="100" spans="6:7">
      <c r="F100" s="208"/>
      <c r="G100" s="206"/>
    </row>
    <row r="101" spans="6:7">
      <c r="F101" s="208"/>
      <c r="G101" s="206"/>
    </row>
    <row r="102" spans="6:7">
      <c r="F102" s="208"/>
      <c r="G102" s="206"/>
    </row>
    <row r="103" spans="6:7">
      <c r="F103" s="208"/>
      <c r="G103" s="206"/>
    </row>
    <row r="104" spans="6:7">
      <c r="F104" s="208"/>
      <c r="G104" s="206"/>
    </row>
    <row r="105" spans="6:7">
      <c r="F105" s="208"/>
      <c r="G105" s="206"/>
    </row>
    <row r="106" spans="6:7">
      <c r="F106" s="208"/>
      <c r="G106" s="206"/>
    </row>
    <row r="107" spans="6:7">
      <c r="F107" s="208"/>
      <c r="G107" s="206"/>
    </row>
    <row r="108" spans="6:7">
      <c r="F108" s="208"/>
      <c r="G108" s="206"/>
    </row>
    <row r="109" spans="6:7">
      <c r="F109" s="208"/>
      <c r="G109" s="206"/>
    </row>
    <row r="110" spans="6:7">
      <c r="F110" s="208"/>
      <c r="G110" s="206"/>
    </row>
    <row r="111" spans="6:7">
      <c r="F111" s="208"/>
      <c r="G111" s="206"/>
    </row>
    <row r="112" spans="6:7">
      <c r="F112" s="208"/>
      <c r="G112" s="206"/>
    </row>
    <row r="113" spans="6:7">
      <c r="F113" s="208"/>
      <c r="G113" s="206"/>
    </row>
    <row r="114" spans="6:7">
      <c r="F114" s="208"/>
      <c r="G114" s="206"/>
    </row>
    <row r="115" spans="6:7">
      <c r="F115" s="208"/>
      <c r="G115" s="206"/>
    </row>
    <row r="116" spans="6:7">
      <c r="F116" s="208"/>
      <c r="G116" s="206"/>
    </row>
    <row r="117" spans="6:7">
      <c r="F117" s="208"/>
      <c r="G117" s="206"/>
    </row>
    <row r="118" spans="6:7">
      <c r="F118" s="208"/>
      <c r="G118" s="206"/>
    </row>
    <row r="119" spans="6:7">
      <c r="F119" s="208"/>
      <c r="G119" s="206"/>
    </row>
    <row r="120" spans="6:7">
      <c r="F120" s="208"/>
      <c r="G120" s="206"/>
    </row>
    <row r="121" spans="6:7">
      <c r="F121" s="208"/>
      <c r="G121" s="206"/>
    </row>
    <row r="122" spans="6:7">
      <c r="F122" s="208"/>
      <c r="G122" s="206"/>
    </row>
    <row r="123" spans="6:7">
      <c r="F123" s="208"/>
      <c r="G123" s="206"/>
    </row>
    <row r="124" spans="6:7">
      <c r="F124" s="208"/>
      <c r="G124" s="206"/>
    </row>
    <row r="125" spans="6:7">
      <c r="F125" s="208"/>
      <c r="G125" s="206"/>
    </row>
    <row r="126" spans="6:7">
      <c r="F126" s="208"/>
      <c r="G126" s="206"/>
    </row>
    <row r="127" spans="6:7">
      <c r="F127" s="208"/>
      <c r="G127" s="206"/>
    </row>
    <row r="128" spans="6:7">
      <c r="F128" s="208"/>
      <c r="G128" s="206"/>
    </row>
    <row r="129" spans="6:7">
      <c r="F129" s="208"/>
      <c r="G129" s="206"/>
    </row>
    <row r="130" spans="6:7">
      <c r="F130" s="208"/>
      <c r="G130" s="206"/>
    </row>
    <row r="131" spans="6:7">
      <c r="F131" s="208"/>
      <c r="G131" s="206"/>
    </row>
    <row r="132" spans="6:7">
      <c r="F132" s="208"/>
      <c r="G132" s="206"/>
    </row>
    <row r="133" spans="6:7">
      <c r="F133" s="208"/>
      <c r="G133" s="206"/>
    </row>
    <row r="134" spans="6:7">
      <c r="F134" s="208"/>
      <c r="G134" s="206"/>
    </row>
    <row r="135" spans="6:7">
      <c r="F135" s="208"/>
      <c r="G135" s="206"/>
    </row>
    <row r="136" spans="6:7">
      <c r="F136" s="208"/>
      <c r="G136" s="206"/>
    </row>
    <row r="137" spans="6:7">
      <c r="F137" s="208"/>
      <c r="G137" s="206"/>
    </row>
    <row r="138" spans="6:7">
      <c r="F138" s="208"/>
      <c r="G138" s="206"/>
    </row>
    <row r="139" spans="6:7">
      <c r="F139" s="208"/>
      <c r="G139" s="206"/>
    </row>
    <row r="140" spans="6:7">
      <c r="F140" s="208"/>
      <c r="G140" s="206"/>
    </row>
    <row r="141" spans="6:7">
      <c r="F141" s="208"/>
      <c r="G141" s="206"/>
    </row>
    <row r="142" spans="6:7">
      <c r="F142" s="208"/>
      <c r="G142" s="206"/>
    </row>
    <row r="143" spans="6:7">
      <c r="F143" s="208"/>
      <c r="G143" s="206"/>
    </row>
    <row r="144" spans="6:7">
      <c r="F144" s="208"/>
      <c r="G144" s="206"/>
    </row>
    <row r="145" spans="6:7">
      <c r="F145" s="208"/>
      <c r="G145" s="206"/>
    </row>
    <row r="146" spans="6:7">
      <c r="F146" s="208"/>
      <c r="G146" s="206"/>
    </row>
    <row r="147" spans="6:7">
      <c r="F147" s="208"/>
      <c r="G147" s="206"/>
    </row>
    <row r="148" spans="6:7">
      <c r="F148" s="208"/>
      <c r="G148" s="206"/>
    </row>
    <row r="149" spans="6:7">
      <c r="F149" s="208"/>
      <c r="G149" s="206"/>
    </row>
    <row r="150" spans="6:7">
      <c r="F150" s="208"/>
      <c r="G150" s="206"/>
    </row>
    <row r="151" spans="6:7">
      <c r="F151" s="208"/>
      <c r="G151" s="206"/>
    </row>
    <row r="152" spans="6:7">
      <c r="F152" s="208"/>
      <c r="G152" s="206"/>
    </row>
    <row r="153" spans="6:7">
      <c r="F153" s="208"/>
      <c r="G153" s="206"/>
    </row>
    <row r="154" spans="6:7">
      <c r="F154" s="208"/>
      <c r="G154" s="206"/>
    </row>
    <row r="155" spans="6:7">
      <c r="F155" s="208"/>
      <c r="G155" s="206"/>
    </row>
    <row r="156" spans="6:7">
      <c r="F156" s="208"/>
      <c r="G156" s="206"/>
    </row>
    <row r="157" spans="6:7">
      <c r="F157" s="208"/>
      <c r="G157" s="206"/>
    </row>
    <row r="158" spans="6:7">
      <c r="F158" s="208"/>
      <c r="G158" s="206"/>
    </row>
    <row r="159" spans="6:7">
      <c r="F159" s="208"/>
      <c r="G159" s="206"/>
    </row>
    <row r="160" spans="6:7">
      <c r="F160" s="208"/>
      <c r="G160" s="206"/>
    </row>
    <row r="161" spans="6:7">
      <c r="F161" s="208"/>
      <c r="G161" s="206"/>
    </row>
    <row r="162" spans="6:7">
      <c r="F162" s="208"/>
      <c r="G162" s="206"/>
    </row>
    <row r="163" spans="6:7">
      <c r="F163" s="208"/>
      <c r="G163" s="206"/>
    </row>
    <row r="164" spans="6:7">
      <c r="F164" s="208"/>
      <c r="G164" s="206"/>
    </row>
    <row r="165" spans="6:7">
      <c r="F165" s="208"/>
      <c r="G165" s="206"/>
    </row>
    <row r="166" spans="6:7">
      <c r="F166" s="208"/>
      <c r="G166" s="206"/>
    </row>
    <row r="167" spans="6:7">
      <c r="F167" s="208"/>
      <c r="G167" s="206"/>
    </row>
    <row r="168" spans="6:7">
      <c r="F168" s="208"/>
      <c r="G168" s="206"/>
    </row>
    <row r="169" spans="6:7">
      <c r="F169" s="208"/>
      <c r="G169" s="206"/>
    </row>
    <row r="170" spans="6:7">
      <c r="F170" s="208"/>
      <c r="G170" s="206"/>
    </row>
    <row r="171" spans="6:7">
      <c r="F171" s="208"/>
      <c r="G171" s="206"/>
    </row>
    <row r="172" spans="6:7">
      <c r="F172" s="208"/>
      <c r="G172" s="206"/>
    </row>
    <row r="173" spans="6:7">
      <c r="F173" s="208"/>
      <c r="G173" s="206"/>
    </row>
    <row r="174" spans="6:7">
      <c r="F174" s="208"/>
      <c r="G174" s="206"/>
    </row>
    <row r="175" spans="6:7">
      <c r="F175" s="208"/>
      <c r="G175" s="206"/>
    </row>
    <row r="176" spans="6:7">
      <c r="F176" s="208"/>
      <c r="G176" s="206"/>
    </row>
    <row r="177" spans="6:7">
      <c r="F177" s="208"/>
      <c r="G177" s="206"/>
    </row>
    <row r="178" spans="6:7">
      <c r="F178" s="208"/>
      <c r="G178" s="206"/>
    </row>
    <row r="179" spans="6:7">
      <c r="F179" s="208"/>
      <c r="G179" s="206"/>
    </row>
    <row r="180" spans="6:7">
      <c r="F180" s="208"/>
      <c r="G180" s="206"/>
    </row>
    <row r="181" spans="6:7">
      <c r="F181" s="208"/>
      <c r="G181" s="206"/>
    </row>
    <row r="182" spans="6:7">
      <c r="F182" s="208"/>
      <c r="G182" s="206"/>
    </row>
    <row r="183" spans="6:7">
      <c r="F183" s="208"/>
      <c r="G183" s="206"/>
    </row>
    <row r="184" spans="6:7">
      <c r="F184" s="208"/>
      <c r="G184" s="206"/>
    </row>
    <row r="185" spans="6:7">
      <c r="F185" s="208"/>
      <c r="G185" s="206"/>
    </row>
    <row r="186" spans="6:7">
      <c r="F186" s="208"/>
      <c r="G186" s="206"/>
    </row>
    <row r="187" spans="6:7">
      <c r="F187" s="208"/>
      <c r="G187" s="206"/>
    </row>
    <row r="188" spans="6:7">
      <c r="F188" s="208"/>
      <c r="G188" s="206"/>
    </row>
    <row r="189" spans="6:7">
      <c r="F189" s="208"/>
      <c r="G189" s="206"/>
    </row>
    <row r="190" spans="6:7">
      <c r="F190" s="208"/>
      <c r="G190" s="206"/>
    </row>
    <row r="191" spans="6:7">
      <c r="F191" s="208"/>
      <c r="G191" s="206"/>
    </row>
    <row r="192" spans="6:7">
      <c r="F192" s="208"/>
      <c r="G192" s="206"/>
    </row>
    <row r="193" spans="6:7">
      <c r="F193" s="208"/>
      <c r="G193" s="206"/>
    </row>
    <row r="194" spans="6:7">
      <c r="F194" s="208"/>
      <c r="G194" s="206"/>
    </row>
    <row r="195" spans="6:7">
      <c r="F195" s="208"/>
      <c r="G195" s="206"/>
    </row>
    <row r="196" spans="6:7">
      <c r="F196" s="208"/>
      <c r="G196" s="206"/>
    </row>
    <row r="197" spans="6:7">
      <c r="F197" s="208"/>
      <c r="G197" s="206"/>
    </row>
    <row r="198" spans="6:7">
      <c r="F198" s="208"/>
      <c r="G198" s="206"/>
    </row>
    <row r="199" spans="6:7">
      <c r="F199" s="208"/>
      <c r="G199" s="206"/>
    </row>
    <row r="200" spans="6:7">
      <c r="F200" s="208"/>
      <c r="G200" s="206"/>
    </row>
    <row r="201" spans="6:7">
      <c r="F201" s="208"/>
      <c r="G201" s="206"/>
    </row>
    <row r="202" spans="6:7">
      <c r="F202" s="208"/>
      <c r="G202" s="206"/>
    </row>
    <row r="203" spans="6:7">
      <c r="F203" s="208"/>
      <c r="G203" s="206"/>
    </row>
    <row r="204" spans="6:7">
      <c r="F204" s="208"/>
      <c r="G204" s="206"/>
    </row>
    <row r="205" spans="6:7">
      <c r="F205" s="208"/>
      <c r="G205" s="206"/>
    </row>
    <row r="206" spans="6:7">
      <c r="F206" s="208"/>
      <c r="G206" s="206"/>
    </row>
    <row r="207" spans="6:7">
      <c r="F207" s="208"/>
      <c r="G207" s="206"/>
    </row>
    <row r="208" spans="6:7">
      <c r="F208" s="208"/>
      <c r="G208" s="206"/>
    </row>
    <row r="209" spans="6:7">
      <c r="F209" s="208"/>
      <c r="G209" s="206"/>
    </row>
    <row r="210" spans="6:7">
      <c r="F210" s="208"/>
      <c r="G210" s="206"/>
    </row>
    <row r="211" spans="6:7">
      <c r="F211" s="208"/>
      <c r="G211" s="206"/>
    </row>
    <row r="212" spans="6:7">
      <c r="F212" s="208"/>
      <c r="G212" s="206"/>
    </row>
    <row r="213" spans="6:7">
      <c r="F213" s="208"/>
      <c r="G213" s="206"/>
    </row>
    <row r="214" spans="6:7">
      <c r="F214" s="208"/>
      <c r="G214" s="206"/>
    </row>
    <row r="215" spans="6:7">
      <c r="F215" s="208"/>
      <c r="G215" s="206"/>
    </row>
    <row r="216" spans="6:7">
      <c r="F216" s="208"/>
      <c r="G216" s="206"/>
    </row>
    <row r="217" spans="6:7">
      <c r="F217" s="208"/>
      <c r="G217" s="206"/>
    </row>
    <row r="218" spans="6:7">
      <c r="F218" s="208"/>
      <c r="G218" s="206"/>
    </row>
    <row r="219" spans="6:7">
      <c r="F219" s="208"/>
      <c r="G219" s="206"/>
    </row>
    <row r="220" spans="6:7">
      <c r="F220" s="208"/>
      <c r="G220" s="206"/>
    </row>
    <row r="221" spans="6:7">
      <c r="F221" s="208"/>
      <c r="G221" s="206"/>
    </row>
    <row r="222" spans="6:7">
      <c r="F222" s="208"/>
      <c r="G222" s="206"/>
    </row>
    <row r="223" spans="6:7">
      <c r="F223" s="208"/>
      <c r="G223" s="206"/>
    </row>
    <row r="224" spans="6:7">
      <c r="F224" s="208"/>
      <c r="G224" s="206"/>
    </row>
    <row r="225" spans="6:7">
      <c r="F225" s="208"/>
      <c r="G225" s="206"/>
    </row>
    <row r="226" spans="6:7">
      <c r="F226" s="208"/>
      <c r="G226" s="206"/>
    </row>
    <row r="227" spans="6:7">
      <c r="F227" s="208"/>
      <c r="G227" s="206"/>
    </row>
    <row r="228" spans="6:7">
      <c r="F228" s="208"/>
      <c r="G228" s="206"/>
    </row>
    <row r="229" spans="6:7">
      <c r="F229" s="208"/>
      <c r="G229" s="206"/>
    </row>
    <row r="230" spans="6:7">
      <c r="F230" s="208"/>
      <c r="G230" s="206"/>
    </row>
    <row r="231" spans="6:7">
      <c r="F231" s="208"/>
      <c r="G231" s="206"/>
    </row>
    <row r="232" spans="6:7">
      <c r="F232" s="208"/>
      <c r="G232" s="206"/>
    </row>
    <row r="233" spans="6:7">
      <c r="F233" s="208"/>
      <c r="G233" s="206"/>
    </row>
    <row r="234" spans="6:7">
      <c r="F234" s="208"/>
      <c r="G234" s="206"/>
    </row>
    <row r="235" spans="6:7">
      <c r="F235" s="208"/>
      <c r="G235" s="206"/>
    </row>
    <row r="236" spans="6:7">
      <c r="F236" s="208"/>
      <c r="G236" s="206"/>
    </row>
    <row r="237" spans="6:7">
      <c r="F237" s="208"/>
      <c r="G237" s="206"/>
    </row>
    <row r="238" spans="6:7">
      <c r="F238" s="208"/>
      <c r="G238" s="206"/>
    </row>
    <row r="239" spans="6:7">
      <c r="F239" s="208"/>
      <c r="G239" s="206"/>
    </row>
    <row r="240" spans="6:7">
      <c r="F240" s="208"/>
      <c r="G240" s="206"/>
    </row>
    <row r="241" spans="6:7">
      <c r="F241" s="208"/>
      <c r="G241" s="206"/>
    </row>
    <row r="242" spans="6:7">
      <c r="F242" s="208"/>
      <c r="G242" s="206"/>
    </row>
    <row r="243" spans="6:7">
      <c r="F243" s="208"/>
      <c r="G243" s="206"/>
    </row>
    <row r="244" spans="6:7">
      <c r="F244" s="208"/>
      <c r="G244" s="206"/>
    </row>
    <row r="245" spans="6:7">
      <c r="F245" s="208"/>
      <c r="G245" s="206"/>
    </row>
    <row r="246" spans="6:7">
      <c r="F246" s="208"/>
      <c r="G246" s="206"/>
    </row>
    <row r="247" spans="6:7">
      <c r="F247" s="208"/>
      <c r="G247" s="206"/>
    </row>
    <row r="248" spans="6:7">
      <c r="F248" s="208"/>
      <c r="G248" s="206"/>
    </row>
    <row r="249" spans="6:7">
      <c r="F249" s="208"/>
      <c r="G249" s="206"/>
    </row>
    <row r="250" spans="6:7">
      <c r="F250" s="208"/>
      <c r="G250" s="206"/>
    </row>
    <row r="251" spans="6:7">
      <c r="F251" s="208"/>
      <c r="G251" s="206"/>
    </row>
    <row r="252" spans="6:7">
      <c r="F252" s="208"/>
      <c r="G252" s="206"/>
    </row>
    <row r="253" spans="6:7">
      <c r="F253" s="208"/>
      <c r="G253" s="206"/>
    </row>
    <row r="254" spans="6:7">
      <c r="F254" s="208"/>
      <c r="G254" s="206"/>
    </row>
    <row r="255" spans="6:7">
      <c r="F255" s="208"/>
      <c r="G255" s="206"/>
    </row>
    <row r="256" spans="6:7">
      <c r="F256" s="208"/>
      <c r="G256" s="206"/>
    </row>
    <row r="257" spans="6:7">
      <c r="F257" s="208"/>
      <c r="G257" s="206"/>
    </row>
    <row r="258" spans="6:7">
      <c r="F258" s="208"/>
      <c r="G258" s="206"/>
    </row>
    <row r="259" spans="6:7">
      <c r="F259" s="208"/>
      <c r="G259" s="206"/>
    </row>
    <row r="260" spans="6:7">
      <c r="F260" s="208"/>
      <c r="G260" s="206"/>
    </row>
    <row r="261" spans="6:7">
      <c r="F261" s="208"/>
      <c r="G261" s="206"/>
    </row>
    <row r="262" spans="6:7">
      <c r="F262" s="208"/>
      <c r="G262" s="206"/>
    </row>
    <row r="263" spans="6:7">
      <c r="F263" s="208"/>
      <c r="G263" s="206"/>
    </row>
    <row r="264" spans="6:7">
      <c r="F264" s="208"/>
      <c r="G264" s="206"/>
    </row>
    <row r="265" spans="6:7">
      <c r="F265" s="208"/>
      <c r="G265" s="206"/>
    </row>
    <row r="266" spans="6:7">
      <c r="F266" s="208"/>
      <c r="G266" s="206"/>
    </row>
    <row r="267" spans="6:7">
      <c r="F267" s="208"/>
      <c r="G267" s="206"/>
    </row>
    <row r="268" spans="6:7">
      <c r="F268" s="208"/>
      <c r="G268" s="206"/>
    </row>
    <row r="269" spans="6:7">
      <c r="F269" s="208"/>
      <c r="G269" s="206"/>
    </row>
    <row r="270" spans="6:7">
      <c r="F270" s="208"/>
      <c r="G270" s="206"/>
    </row>
    <row r="271" spans="6:7">
      <c r="F271" s="208"/>
      <c r="G271" s="206"/>
    </row>
    <row r="272" spans="6:7">
      <c r="F272" s="208"/>
      <c r="G272" s="206"/>
    </row>
    <row r="273" spans="6:7">
      <c r="F273" s="208"/>
      <c r="G273" s="206"/>
    </row>
    <row r="274" spans="6:7">
      <c r="F274" s="208"/>
      <c r="G274" s="206"/>
    </row>
    <row r="275" spans="6:7">
      <c r="F275" s="208"/>
      <c r="G275" s="206"/>
    </row>
    <row r="276" spans="6:7">
      <c r="F276" s="208"/>
      <c r="G276" s="206"/>
    </row>
    <row r="277" spans="6:7">
      <c r="F277" s="208"/>
      <c r="G277" s="206"/>
    </row>
    <row r="278" spans="6:7">
      <c r="F278" s="208"/>
      <c r="G278" s="206"/>
    </row>
    <row r="279" spans="6:7">
      <c r="F279" s="208"/>
      <c r="G279" s="206"/>
    </row>
    <row r="280" spans="6:7">
      <c r="F280" s="208"/>
      <c r="G280" s="206"/>
    </row>
    <row r="281" spans="6:7">
      <c r="F281" s="208"/>
      <c r="G281" s="206"/>
    </row>
    <row r="282" spans="6:7">
      <c r="F282" s="208"/>
      <c r="G282" s="206"/>
    </row>
    <row r="283" spans="6:7">
      <c r="F283" s="208"/>
      <c r="G283" s="206"/>
    </row>
    <row r="284" spans="6:7">
      <c r="F284" s="208"/>
      <c r="G284" s="206"/>
    </row>
    <row r="285" spans="6:7">
      <c r="F285" s="208"/>
      <c r="G285" s="206"/>
    </row>
    <row r="286" spans="6:7">
      <c r="F286" s="208"/>
      <c r="G286" s="206"/>
    </row>
    <row r="287" spans="6:7">
      <c r="F287" s="208"/>
      <c r="G287" s="206"/>
    </row>
    <row r="288" spans="6:7">
      <c r="F288" s="208"/>
      <c r="G288" s="206"/>
    </row>
    <row r="289" spans="6:7">
      <c r="F289" s="208"/>
      <c r="G289" s="206"/>
    </row>
    <row r="290" spans="6:7">
      <c r="F290" s="208"/>
      <c r="G290" s="206"/>
    </row>
    <row r="291" spans="6:7">
      <c r="F291" s="208"/>
      <c r="G291" s="206"/>
    </row>
    <row r="292" spans="6:7">
      <c r="F292" s="208"/>
      <c r="G292" s="206"/>
    </row>
    <row r="293" spans="6:7">
      <c r="F293" s="208"/>
      <c r="G293" s="206"/>
    </row>
    <row r="294" spans="6:7">
      <c r="F294" s="208"/>
      <c r="G294" s="206"/>
    </row>
    <row r="295" spans="6:7">
      <c r="F295" s="208"/>
      <c r="G295" s="206"/>
    </row>
    <row r="296" spans="6:7">
      <c r="F296" s="208"/>
      <c r="G296" s="206"/>
    </row>
    <row r="297" spans="6:7">
      <c r="F297" s="208"/>
      <c r="G297" s="206"/>
    </row>
    <row r="298" spans="6:7">
      <c r="F298" s="208"/>
      <c r="G298" s="206"/>
    </row>
    <row r="299" spans="6:7">
      <c r="F299" s="208"/>
      <c r="G299" s="206"/>
    </row>
    <row r="300" spans="6:7">
      <c r="F300" s="208"/>
      <c r="G300" s="206"/>
    </row>
    <row r="301" spans="6:7">
      <c r="F301" s="208"/>
      <c r="G301" s="206"/>
    </row>
    <row r="302" spans="6:7">
      <c r="F302" s="208"/>
      <c r="G302" s="206"/>
    </row>
    <row r="303" spans="6:7">
      <c r="F303" s="208"/>
      <c r="G303" s="206"/>
    </row>
    <row r="304" spans="6:7">
      <c r="F304" s="208"/>
      <c r="G304" s="206"/>
    </row>
    <row r="305" spans="6:7">
      <c r="F305" s="208"/>
      <c r="G305" s="206"/>
    </row>
    <row r="306" spans="6:7">
      <c r="F306" s="208"/>
      <c r="G306" s="206"/>
    </row>
    <row r="307" spans="6:7">
      <c r="F307" s="208"/>
      <c r="G307" s="206"/>
    </row>
    <row r="308" spans="6:7">
      <c r="F308" s="208"/>
      <c r="G308" s="206"/>
    </row>
    <row r="309" spans="6:7">
      <c r="F309" s="208"/>
      <c r="G309" s="206"/>
    </row>
    <row r="310" spans="6:7">
      <c r="F310" s="208"/>
      <c r="G310" s="206"/>
    </row>
    <row r="311" spans="6:7">
      <c r="F311" s="208"/>
      <c r="G311" s="206"/>
    </row>
    <row r="312" spans="6:7">
      <c r="F312" s="208"/>
      <c r="G312" s="206"/>
    </row>
    <row r="313" spans="6:7">
      <c r="F313" s="208"/>
      <c r="G313" s="206"/>
    </row>
    <row r="314" spans="6:7">
      <c r="F314" s="208"/>
      <c r="G314" s="206"/>
    </row>
    <row r="315" spans="6:7">
      <c r="F315" s="208"/>
      <c r="G315" s="206"/>
    </row>
    <row r="316" spans="6:7">
      <c r="F316" s="208"/>
      <c r="G316" s="206"/>
    </row>
    <row r="317" spans="6:7">
      <c r="F317" s="208"/>
      <c r="G317" s="206"/>
    </row>
    <row r="318" spans="6:7">
      <c r="F318" s="208"/>
      <c r="G318" s="206"/>
    </row>
    <row r="319" spans="6:7">
      <c r="F319" s="208"/>
      <c r="G319" s="206"/>
    </row>
    <row r="320" spans="6:7">
      <c r="F320" s="208"/>
      <c r="G320" s="206"/>
    </row>
    <row r="321" spans="6:7">
      <c r="F321" s="208"/>
      <c r="G321" s="206"/>
    </row>
    <row r="322" spans="6:7">
      <c r="F322" s="208"/>
      <c r="G322" s="206"/>
    </row>
    <row r="323" spans="6:7">
      <c r="F323" s="208"/>
      <c r="G323" s="206"/>
    </row>
    <row r="324" spans="6:7">
      <c r="F324" s="208"/>
      <c r="G324" s="206"/>
    </row>
    <row r="325" spans="6:7">
      <c r="F325" s="208"/>
      <c r="G325" s="206"/>
    </row>
    <row r="326" spans="6:7">
      <c r="F326" s="208"/>
      <c r="G326" s="206"/>
    </row>
    <row r="327" spans="6:7">
      <c r="F327" s="208"/>
      <c r="G327" s="206"/>
    </row>
    <row r="328" spans="6:7">
      <c r="F328" s="208"/>
      <c r="G328" s="206"/>
    </row>
    <row r="329" spans="6:7">
      <c r="F329" s="208"/>
      <c r="G329" s="206"/>
    </row>
    <row r="330" spans="6:7">
      <c r="F330" s="208"/>
      <c r="G330" s="206"/>
    </row>
    <row r="331" spans="6:7">
      <c r="F331" s="208"/>
      <c r="G331" s="206"/>
    </row>
    <row r="332" spans="6:7">
      <c r="F332" s="208"/>
      <c r="G332" s="206"/>
    </row>
    <row r="333" spans="6:7">
      <c r="F333" s="208"/>
      <c r="G333" s="206"/>
    </row>
    <row r="334" spans="6:7">
      <c r="F334" s="208"/>
      <c r="G334" s="206"/>
    </row>
    <row r="335" spans="6:7">
      <c r="F335" s="208"/>
      <c r="G335" s="206"/>
    </row>
    <row r="336" spans="6:7">
      <c r="F336" s="208"/>
      <c r="G336" s="206"/>
    </row>
    <row r="337" spans="6:7">
      <c r="F337" s="208"/>
      <c r="G337" s="206"/>
    </row>
    <row r="338" spans="6:7">
      <c r="F338" s="208"/>
      <c r="G338" s="206"/>
    </row>
    <row r="339" spans="6:7">
      <c r="F339" s="208"/>
      <c r="G339" s="206"/>
    </row>
    <row r="340" spans="6:7">
      <c r="F340" s="208"/>
      <c r="G340" s="206"/>
    </row>
    <row r="341" spans="6:7">
      <c r="F341" s="208"/>
      <c r="G341" s="206"/>
    </row>
    <row r="342" spans="6:7">
      <c r="F342" s="208"/>
      <c r="G342" s="206"/>
    </row>
    <row r="343" spans="6:7">
      <c r="F343" s="208"/>
      <c r="G343" s="206"/>
    </row>
    <row r="344" spans="6:7">
      <c r="F344" s="208"/>
      <c r="G344" s="206"/>
    </row>
    <row r="345" spans="6:7">
      <c r="F345" s="208"/>
      <c r="G345" s="206"/>
    </row>
    <row r="346" spans="6:7">
      <c r="F346" s="208"/>
      <c r="G346" s="206"/>
    </row>
    <row r="347" spans="6:7">
      <c r="F347" s="208"/>
      <c r="G347" s="206"/>
    </row>
    <row r="348" spans="6:7">
      <c r="F348" s="208"/>
      <c r="G348" s="206"/>
    </row>
    <row r="349" spans="6:7">
      <c r="F349" s="208"/>
      <c r="G349" s="206"/>
    </row>
    <row r="350" spans="6:7">
      <c r="F350" s="208"/>
      <c r="G350" s="206"/>
    </row>
    <row r="351" spans="6:7">
      <c r="F351" s="208"/>
      <c r="G351" s="206"/>
    </row>
    <row r="352" spans="6:7">
      <c r="F352" s="208"/>
      <c r="G352" s="206"/>
    </row>
    <row r="353" spans="6:7">
      <c r="F353" s="208"/>
      <c r="G353" s="206"/>
    </row>
    <row r="354" spans="6:7">
      <c r="F354" s="208"/>
      <c r="G354" s="206"/>
    </row>
    <row r="355" spans="6:7">
      <c r="F355" s="208"/>
      <c r="G355" s="206"/>
    </row>
    <row r="356" spans="6:7">
      <c r="F356" s="208"/>
      <c r="G356" s="206"/>
    </row>
    <row r="357" spans="6:7">
      <c r="F357" s="208"/>
      <c r="G357" s="206"/>
    </row>
    <row r="358" spans="6:7">
      <c r="F358" s="208"/>
      <c r="G358" s="206"/>
    </row>
    <row r="359" spans="6:7">
      <c r="F359" s="208"/>
      <c r="G359" s="206"/>
    </row>
    <row r="360" spans="6:7">
      <c r="F360" s="208"/>
      <c r="G360" s="206"/>
    </row>
    <row r="361" spans="6:7">
      <c r="F361" s="208"/>
      <c r="G361" s="206"/>
    </row>
    <row r="362" spans="6:7">
      <c r="F362" s="208"/>
      <c r="G362" s="206"/>
    </row>
    <row r="363" spans="6:7">
      <c r="F363" s="208"/>
      <c r="G363" s="206"/>
    </row>
    <row r="364" spans="6:7">
      <c r="F364" s="208"/>
      <c r="G364" s="206"/>
    </row>
    <row r="365" spans="6:7">
      <c r="F365" s="208"/>
      <c r="G365" s="206"/>
    </row>
    <row r="366" spans="6:7">
      <c r="F366" s="208"/>
      <c r="G366" s="206"/>
    </row>
    <row r="367" spans="6:7">
      <c r="F367" s="208"/>
      <c r="G367" s="206"/>
    </row>
    <row r="368" spans="6:7">
      <c r="F368" s="208"/>
      <c r="G368" s="206"/>
    </row>
    <row r="369" spans="6:7">
      <c r="F369" s="208"/>
      <c r="G369" s="206"/>
    </row>
    <row r="370" spans="6:7">
      <c r="F370" s="208"/>
      <c r="G370" s="206"/>
    </row>
    <row r="371" spans="6:7">
      <c r="F371" s="208"/>
      <c r="G371" s="206"/>
    </row>
    <row r="372" spans="6:7">
      <c r="F372" s="208"/>
      <c r="G372" s="206"/>
    </row>
    <row r="373" spans="6:7">
      <c r="F373" s="208"/>
      <c r="G373" s="206"/>
    </row>
    <row r="374" spans="6:7">
      <c r="F374" s="208"/>
      <c r="G374" s="206"/>
    </row>
    <row r="375" spans="6:7">
      <c r="F375" s="208"/>
      <c r="G375" s="206"/>
    </row>
    <row r="376" spans="6:7">
      <c r="F376" s="208"/>
      <c r="G376" s="206"/>
    </row>
    <row r="377" spans="6:7">
      <c r="F377" s="208"/>
      <c r="G377" s="206"/>
    </row>
    <row r="378" spans="6:7">
      <c r="F378" s="208"/>
      <c r="G378" s="206"/>
    </row>
    <row r="379" spans="6:7">
      <c r="F379" s="208"/>
      <c r="G379" s="206"/>
    </row>
    <row r="380" spans="6:7">
      <c r="F380" s="208"/>
      <c r="G380" s="206"/>
    </row>
    <row r="381" spans="6:7">
      <c r="F381" s="208"/>
      <c r="G381" s="206"/>
    </row>
    <row r="382" spans="6:7">
      <c r="F382" s="208"/>
      <c r="G382" s="206"/>
    </row>
    <row r="383" spans="6:7">
      <c r="F383" s="208"/>
      <c r="G383" s="206"/>
    </row>
    <row r="384" spans="6:7">
      <c r="F384" s="208"/>
      <c r="G384" s="206"/>
    </row>
    <row r="385" spans="6:7">
      <c r="F385" s="208"/>
      <c r="G385" s="206"/>
    </row>
    <row r="386" spans="6:7">
      <c r="F386" s="208"/>
      <c r="G386" s="206"/>
    </row>
    <row r="387" spans="6:7">
      <c r="F387" s="208"/>
      <c r="G387" s="206"/>
    </row>
    <row r="388" spans="6:7">
      <c r="F388" s="208"/>
      <c r="G388" s="206"/>
    </row>
    <row r="389" spans="6:7">
      <c r="F389" s="208"/>
      <c r="G389" s="206"/>
    </row>
    <row r="390" spans="6:7">
      <c r="F390" s="208"/>
      <c r="G390" s="206"/>
    </row>
    <row r="391" spans="6:7">
      <c r="F391" s="208"/>
      <c r="G391" s="206"/>
    </row>
    <row r="392" spans="6:7">
      <c r="F392" s="208"/>
      <c r="G392" s="206"/>
    </row>
    <row r="393" spans="6:7">
      <c r="F393" s="208"/>
      <c r="G393" s="206"/>
    </row>
    <row r="394" spans="6:7">
      <c r="F394" s="208"/>
      <c r="G394" s="206"/>
    </row>
    <row r="395" spans="6:7">
      <c r="F395" s="208"/>
      <c r="G395" s="206"/>
    </row>
    <row r="396" spans="6:7">
      <c r="F396" s="208"/>
      <c r="G396" s="206"/>
    </row>
    <row r="397" spans="6:7">
      <c r="F397" s="208"/>
      <c r="G397" s="206"/>
    </row>
    <row r="398" spans="6:7">
      <c r="F398" s="208"/>
      <c r="G398" s="206"/>
    </row>
    <row r="399" spans="6:7">
      <c r="F399" s="208"/>
      <c r="G399" s="206"/>
    </row>
    <row r="400" spans="6:7">
      <c r="F400" s="208"/>
      <c r="G400" s="206"/>
    </row>
    <row r="401" spans="6:7">
      <c r="F401" s="208"/>
      <c r="G401" s="206"/>
    </row>
    <row r="402" spans="6:7">
      <c r="F402" s="208"/>
      <c r="G402" s="206"/>
    </row>
    <row r="403" spans="6:7">
      <c r="F403" s="208"/>
      <c r="G403" s="206"/>
    </row>
    <row r="404" spans="6:7">
      <c r="F404" s="208"/>
      <c r="G404" s="206"/>
    </row>
    <row r="405" spans="6:7">
      <c r="F405" s="208"/>
      <c r="G405" s="206"/>
    </row>
    <row r="406" spans="6:7">
      <c r="F406" s="208"/>
      <c r="G406" s="206"/>
    </row>
    <row r="407" spans="6:7">
      <c r="F407" s="208"/>
      <c r="G407" s="206"/>
    </row>
    <row r="408" spans="6:7">
      <c r="F408" s="208"/>
      <c r="G408" s="206"/>
    </row>
    <row r="409" spans="6:7">
      <c r="F409" s="208"/>
      <c r="G409" s="206"/>
    </row>
    <row r="410" spans="6:7">
      <c r="F410" s="208"/>
      <c r="G410" s="206"/>
    </row>
    <row r="411" spans="6:7">
      <c r="F411" s="208"/>
      <c r="G411" s="206"/>
    </row>
    <row r="412" spans="6:7">
      <c r="F412" s="208"/>
      <c r="G412" s="206"/>
    </row>
    <row r="413" spans="6:7">
      <c r="F413" s="208"/>
      <c r="G413" s="206"/>
    </row>
    <row r="414" spans="6:7">
      <c r="F414" s="208"/>
      <c r="G414" s="206"/>
    </row>
    <row r="415" spans="6:7">
      <c r="F415" s="208"/>
      <c r="G415" s="206"/>
    </row>
    <row r="416" spans="6:7">
      <c r="F416" s="208"/>
      <c r="G416" s="206"/>
    </row>
    <row r="417" spans="6:7">
      <c r="F417" s="208"/>
      <c r="G417" s="206"/>
    </row>
    <row r="418" spans="6:7">
      <c r="F418" s="208"/>
      <c r="G418" s="206"/>
    </row>
    <row r="419" spans="6:7">
      <c r="F419" s="208"/>
      <c r="G419" s="206"/>
    </row>
    <row r="420" spans="6:7">
      <c r="F420" s="208"/>
      <c r="G420" s="206"/>
    </row>
    <row r="421" spans="6:7">
      <c r="F421" s="208"/>
      <c r="G421" s="206"/>
    </row>
    <row r="422" spans="6:7">
      <c r="F422" s="208"/>
      <c r="G422" s="206"/>
    </row>
    <row r="423" spans="6:7">
      <c r="F423" s="208"/>
      <c r="G423" s="206"/>
    </row>
    <row r="424" spans="6:7">
      <c r="F424" s="208"/>
      <c r="G424" s="206"/>
    </row>
    <row r="425" spans="6:7">
      <c r="F425" s="208"/>
      <c r="G425" s="206"/>
    </row>
    <row r="426" spans="6:7">
      <c r="F426" s="208"/>
      <c r="G426" s="206"/>
    </row>
    <row r="427" spans="6:7">
      <c r="F427" s="208"/>
      <c r="G427" s="206"/>
    </row>
    <row r="428" spans="6:7">
      <c r="F428" s="208"/>
      <c r="G428" s="206"/>
    </row>
    <row r="429" spans="6:7">
      <c r="F429" s="208"/>
      <c r="G429" s="206"/>
    </row>
    <row r="430" spans="6:7">
      <c r="F430" s="208"/>
      <c r="G430" s="206"/>
    </row>
    <row r="431" spans="6:7">
      <c r="F431" s="208"/>
      <c r="G431" s="206"/>
    </row>
    <row r="432" spans="6:7">
      <c r="F432" s="208"/>
      <c r="G432" s="206"/>
    </row>
    <row r="433" spans="6:7">
      <c r="F433" s="208"/>
      <c r="G433" s="206"/>
    </row>
    <row r="434" spans="6:7">
      <c r="F434" s="208"/>
      <c r="G434" s="206"/>
    </row>
    <row r="435" spans="6:7">
      <c r="F435" s="208"/>
      <c r="G435" s="206"/>
    </row>
    <row r="436" spans="6:7">
      <c r="F436" s="208"/>
      <c r="G436" s="206"/>
    </row>
    <row r="437" spans="6:7">
      <c r="F437" s="208"/>
      <c r="G437" s="206"/>
    </row>
    <row r="438" spans="6:7">
      <c r="F438" s="208"/>
      <c r="G438" s="206"/>
    </row>
    <row r="439" spans="6:7">
      <c r="F439" s="208"/>
      <c r="G439" s="206"/>
    </row>
    <row r="440" spans="6:7">
      <c r="F440" s="208"/>
      <c r="G440" s="206"/>
    </row>
    <row r="441" spans="6:7">
      <c r="F441" s="208"/>
      <c r="G441" s="206"/>
    </row>
    <row r="442" spans="6:7">
      <c r="F442" s="208"/>
      <c r="G442" s="206"/>
    </row>
    <row r="443" spans="6:7">
      <c r="F443" s="208"/>
      <c r="G443" s="206"/>
    </row>
    <row r="444" spans="6:7">
      <c r="F444" s="208"/>
      <c r="G444" s="206"/>
    </row>
    <row r="445" spans="6:7">
      <c r="F445" s="208"/>
      <c r="G445" s="206"/>
    </row>
    <row r="446" spans="6:7">
      <c r="F446" s="208"/>
      <c r="G446" s="206"/>
    </row>
    <row r="447" spans="6:7">
      <c r="F447" s="208"/>
      <c r="G447" s="206"/>
    </row>
    <row r="448" spans="6:7">
      <c r="F448" s="208"/>
      <c r="G448" s="206"/>
    </row>
    <row r="449" spans="6:7">
      <c r="F449" s="208"/>
      <c r="G449" s="206"/>
    </row>
    <row r="450" spans="6:7">
      <c r="F450" s="208"/>
      <c r="G450" s="206"/>
    </row>
    <row r="451" spans="6:7">
      <c r="F451" s="208"/>
      <c r="G451" s="206"/>
    </row>
    <row r="452" spans="6:7">
      <c r="F452" s="208"/>
      <c r="G452" s="206"/>
    </row>
    <row r="453" spans="6:7">
      <c r="F453" s="208"/>
      <c r="G453" s="206"/>
    </row>
    <row r="454" spans="6:7">
      <c r="F454" s="208"/>
      <c r="G454" s="206"/>
    </row>
    <row r="455" spans="6:7">
      <c r="F455" s="208"/>
      <c r="G455" s="206"/>
    </row>
    <row r="456" spans="6:7">
      <c r="F456" s="208"/>
      <c r="G456" s="206"/>
    </row>
    <row r="457" spans="6:7">
      <c r="F457" s="208"/>
      <c r="G457" s="206"/>
    </row>
    <row r="458" spans="6:7">
      <c r="F458" s="208"/>
      <c r="G458" s="206"/>
    </row>
    <row r="459" spans="6:7">
      <c r="F459" s="208"/>
      <c r="G459" s="206"/>
    </row>
    <row r="460" spans="6:7">
      <c r="F460" s="208"/>
      <c r="G460" s="206"/>
    </row>
    <row r="461" spans="6:7">
      <c r="F461" s="208"/>
      <c r="G461" s="206"/>
    </row>
    <row r="462" spans="6:7">
      <c r="F462" s="208"/>
      <c r="G462" s="206"/>
    </row>
    <row r="463" spans="6:7">
      <c r="F463" s="208"/>
      <c r="G463" s="206"/>
    </row>
    <row r="464" spans="6:7">
      <c r="F464" s="208"/>
      <c r="G464" s="206"/>
    </row>
    <row r="465" spans="6:7">
      <c r="F465" s="208"/>
      <c r="G465" s="206"/>
    </row>
    <row r="466" spans="6:7">
      <c r="F466" s="208"/>
      <c r="G466" s="206"/>
    </row>
    <row r="467" spans="6:7">
      <c r="F467" s="208"/>
      <c r="G467" s="206"/>
    </row>
    <row r="468" spans="6:7">
      <c r="F468" s="208"/>
      <c r="G468" s="206"/>
    </row>
    <row r="469" spans="6:7">
      <c r="F469" s="208"/>
      <c r="G469" s="206"/>
    </row>
    <row r="470" spans="6:7">
      <c r="F470" s="208"/>
      <c r="G470" s="206"/>
    </row>
    <row r="471" spans="6:7">
      <c r="F471" s="208"/>
      <c r="G471" s="206"/>
    </row>
    <row r="472" spans="6:7">
      <c r="F472" s="208"/>
      <c r="G472" s="206"/>
    </row>
    <row r="473" spans="6:7">
      <c r="F473" s="208"/>
      <c r="G473" s="206"/>
    </row>
    <row r="474" spans="6:7">
      <c r="F474" s="208"/>
      <c r="G474" s="206"/>
    </row>
    <row r="475" spans="6:7">
      <c r="F475" s="208"/>
      <c r="G475" s="206"/>
    </row>
    <row r="476" spans="6:7">
      <c r="F476" s="208"/>
      <c r="G476" s="206"/>
    </row>
    <row r="477" spans="6:7">
      <c r="F477" s="208"/>
      <c r="G477" s="206"/>
    </row>
    <row r="478" spans="6:7">
      <c r="F478" s="208"/>
      <c r="G478" s="206"/>
    </row>
    <row r="479" spans="6:7">
      <c r="F479" s="208"/>
      <c r="G479" s="206"/>
    </row>
    <row r="480" spans="6:7">
      <c r="F480" s="208"/>
      <c r="G480" s="206"/>
    </row>
    <row r="481" spans="6:7">
      <c r="F481" s="208"/>
      <c r="G481" s="206"/>
    </row>
    <row r="482" spans="6:7">
      <c r="F482" s="208"/>
      <c r="G482" s="206"/>
    </row>
    <row r="483" spans="6:7">
      <c r="F483" s="208"/>
      <c r="G483" s="206"/>
    </row>
    <row r="484" spans="6:7">
      <c r="F484" s="208"/>
      <c r="G484" s="206"/>
    </row>
    <row r="485" spans="6:7">
      <c r="F485" s="208"/>
      <c r="G485" s="206"/>
    </row>
    <row r="486" spans="6:7">
      <c r="F486" s="208"/>
      <c r="G486" s="206"/>
    </row>
    <row r="487" spans="6:7">
      <c r="F487" s="208"/>
      <c r="G487" s="206"/>
    </row>
    <row r="488" spans="6:7">
      <c r="F488" s="208"/>
      <c r="G488" s="206"/>
    </row>
    <row r="489" spans="6:7">
      <c r="F489" s="208"/>
      <c r="G489" s="206"/>
    </row>
    <row r="490" spans="6:7">
      <c r="F490" s="208"/>
      <c r="G490" s="206"/>
    </row>
    <row r="491" spans="6:7">
      <c r="F491" s="208"/>
      <c r="G491" s="206"/>
    </row>
    <row r="492" spans="6:7">
      <c r="F492" s="208"/>
      <c r="G492" s="206"/>
    </row>
    <row r="493" spans="6:7">
      <c r="F493" s="208"/>
      <c r="G493" s="206"/>
    </row>
    <row r="494" spans="6:7">
      <c r="F494" s="208"/>
      <c r="G494" s="206"/>
    </row>
    <row r="495" spans="6:7">
      <c r="F495" s="208"/>
      <c r="G495" s="206"/>
    </row>
    <row r="496" spans="6:7">
      <c r="F496" s="208"/>
      <c r="G496" s="206"/>
    </row>
    <row r="497" spans="6:7">
      <c r="F497" s="208"/>
      <c r="G497" s="206"/>
    </row>
    <row r="498" spans="6:7">
      <c r="F498" s="208"/>
      <c r="G498" s="206"/>
    </row>
    <row r="499" spans="6:7">
      <c r="F499" s="208"/>
      <c r="G499" s="206"/>
    </row>
    <row r="500" spans="6:7">
      <c r="F500" s="208"/>
      <c r="G500" s="206"/>
    </row>
    <row r="501" spans="6:7">
      <c r="F501" s="208"/>
      <c r="G501" s="206"/>
    </row>
    <row r="502" spans="6:7">
      <c r="F502" s="208"/>
      <c r="G502" s="206"/>
    </row>
    <row r="503" spans="6:7">
      <c r="F503" s="208"/>
      <c r="G503" s="206"/>
    </row>
    <row r="504" spans="6:7">
      <c r="F504" s="208"/>
      <c r="G504" s="206"/>
    </row>
    <row r="505" spans="6:7">
      <c r="F505" s="208"/>
      <c r="G505" s="206"/>
    </row>
    <row r="506" spans="6:7">
      <c r="F506" s="208"/>
      <c r="G506" s="206"/>
    </row>
    <row r="507" spans="6:7">
      <c r="F507" s="208"/>
      <c r="G507" s="206"/>
    </row>
    <row r="508" spans="6:7">
      <c r="F508" s="208"/>
      <c r="G508" s="206"/>
    </row>
    <row r="509" spans="6:7">
      <c r="F509" s="208"/>
      <c r="G509" s="206"/>
    </row>
    <row r="510" spans="6:7">
      <c r="F510" s="208"/>
      <c r="G510" s="206"/>
    </row>
    <row r="511" spans="6:7">
      <c r="F511" s="208"/>
      <c r="G511" s="206"/>
    </row>
    <row r="512" spans="6:7">
      <c r="F512" s="208"/>
      <c r="G512" s="206"/>
    </row>
    <row r="513" spans="6:7">
      <c r="F513" s="208"/>
      <c r="G513" s="206"/>
    </row>
    <row r="514" spans="6:7">
      <c r="F514" s="208"/>
      <c r="G514" s="206"/>
    </row>
    <row r="515" spans="6:7">
      <c r="F515" s="208"/>
      <c r="G515" s="206"/>
    </row>
    <row r="516" spans="6:7">
      <c r="F516" s="208"/>
      <c r="G516" s="206"/>
    </row>
    <row r="517" spans="6:7">
      <c r="F517" s="208"/>
      <c r="G517" s="206"/>
    </row>
    <row r="518" spans="6:7">
      <c r="F518" s="208"/>
      <c r="G518" s="206"/>
    </row>
    <row r="519" spans="6:7">
      <c r="F519" s="208"/>
      <c r="G519" s="206"/>
    </row>
    <row r="520" spans="6:7">
      <c r="F520" s="208"/>
      <c r="G520" s="206"/>
    </row>
    <row r="521" spans="6:7">
      <c r="F521" s="208"/>
      <c r="G521" s="206"/>
    </row>
    <row r="522" spans="6:7">
      <c r="F522" s="208"/>
      <c r="G522" s="206"/>
    </row>
    <row r="523" spans="6:7">
      <c r="F523" s="208"/>
      <c r="G523" s="206"/>
    </row>
    <row r="524" spans="6:7">
      <c r="F524" s="208"/>
      <c r="G524" s="206"/>
    </row>
    <row r="525" spans="6:7">
      <c r="F525" s="208"/>
      <c r="G525" s="206"/>
    </row>
    <row r="526" spans="6:7">
      <c r="F526" s="208"/>
      <c r="G526" s="206"/>
    </row>
    <row r="527" spans="6:7">
      <c r="F527" s="208"/>
      <c r="G527" s="206"/>
    </row>
    <row r="528" spans="6:7">
      <c r="F528" s="208"/>
      <c r="G528" s="206"/>
    </row>
    <row r="529" spans="6:7">
      <c r="F529" s="208"/>
      <c r="G529" s="206"/>
    </row>
    <row r="530" spans="6:7">
      <c r="F530" s="208"/>
      <c r="G530" s="206"/>
    </row>
    <row r="531" spans="6:7">
      <c r="F531" s="208"/>
      <c r="G531" s="206"/>
    </row>
    <row r="532" spans="6:7">
      <c r="F532" s="208"/>
      <c r="G532" s="206"/>
    </row>
    <row r="533" spans="6:7">
      <c r="F533" s="208"/>
      <c r="G533" s="206"/>
    </row>
    <row r="534" spans="6:7">
      <c r="F534" s="208"/>
      <c r="G534" s="206"/>
    </row>
    <row r="535" spans="6:7">
      <c r="F535" s="208"/>
      <c r="G535" s="206"/>
    </row>
    <row r="536" spans="6:7">
      <c r="F536" s="208"/>
      <c r="G536" s="206"/>
    </row>
    <row r="537" spans="6:7">
      <c r="F537" s="208"/>
      <c r="G537" s="206"/>
    </row>
    <row r="538" spans="6:7">
      <c r="F538" s="208"/>
      <c r="G538" s="206"/>
    </row>
    <row r="539" spans="6:7">
      <c r="F539" s="208"/>
      <c r="G539" s="206"/>
    </row>
    <row r="540" spans="6:7">
      <c r="F540" s="208"/>
      <c r="G540" s="206"/>
    </row>
    <row r="541" spans="6:7">
      <c r="F541" s="208"/>
      <c r="G541" s="206"/>
    </row>
    <row r="542" spans="6:7">
      <c r="F542" s="208"/>
      <c r="G542" s="206"/>
    </row>
    <row r="543" spans="6:7">
      <c r="F543" s="208"/>
      <c r="G543" s="206"/>
    </row>
    <row r="544" spans="6:7">
      <c r="F544" s="208"/>
      <c r="G544" s="206"/>
    </row>
    <row r="545" spans="6:7">
      <c r="F545" s="208"/>
      <c r="G545" s="206"/>
    </row>
    <row r="546" spans="6:7">
      <c r="F546" s="208"/>
      <c r="G546" s="206"/>
    </row>
    <row r="547" spans="6:7">
      <c r="F547" s="208"/>
      <c r="G547" s="206"/>
    </row>
    <row r="548" spans="6:7">
      <c r="F548" s="208"/>
      <c r="G548" s="206"/>
    </row>
    <row r="549" spans="6:7">
      <c r="F549" s="208"/>
      <c r="G549" s="206"/>
    </row>
    <row r="550" spans="6:7">
      <c r="F550" s="208"/>
      <c r="G550" s="206"/>
    </row>
    <row r="551" spans="6:7">
      <c r="F551" s="208"/>
      <c r="G551" s="206"/>
    </row>
    <row r="552" spans="6:7">
      <c r="F552" s="208"/>
      <c r="G552" s="206"/>
    </row>
    <row r="553" spans="6:7">
      <c r="F553" s="208"/>
      <c r="G553" s="206"/>
    </row>
    <row r="554" spans="6:7">
      <c r="F554" s="208"/>
      <c r="G554" s="206"/>
    </row>
    <row r="555" spans="6:7">
      <c r="F555" s="208"/>
      <c r="G555" s="206"/>
    </row>
    <row r="556" spans="6:7">
      <c r="F556" s="208"/>
      <c r="G556" s="206"/>
    </row>
    <row r="557" spans="6:7">
      <c r="F557" s="208"/>
      <c r="G557" s="206"/>
    </row>
    <row r="558" spans="6:7">
      <c r="F558" s="208"/>
      <c r="G558" s="206"/>
    </row>
    <row r="559" spans="6:7">
      <c r="F559" s="208"/>
      <c r="G559" s="206"/>
    </row>
    <row r="560" spans="6:7">
      <c r="F560" s="208"/>
      <c r="G560" s="206"/>
    </row>
    <row r="561" spans="6:7">
      <c r="F561" s="208"/>
      <c r="G561" s="206"/>
    </row>
    <row r="562" spans="6:7">
      <c r="F562" s="208"/>
      <c r="G562" s="206"/>
    </row>
    <row r="563" spans="6:7">
      <c r="F563" s="208"/>
      <c r="G563" s="206"/>
    </row>
    <row r="564" spans="6:7">
      <c r="F564" s="208"/>
      <c r="G564" s="206"/>
    </row>
    <row r="565" spans="6:7">
      <c r="F565" s="208"/>
      <c r="G565" s="206"/>
    </row>
    <row r="566" spans="6:7">
      <c r="F566" s="208"/>
      <c r="G566" s="206"/>
    </row>
    <row r="567" spans="6:7">
      <c r="F567" s="208"/>
      <c r="G567" s="206"/>
    </row>
    <row r="568" spans="6:7">
      <c r="F568" s="208"/>
      <c r="G568" s="206"/>
    </row>
    <row r="569" spans="6:7">
      <c r="F569" s="208"/>
      <c r="G569" s="206"/>
    </row>
    <row r="570" spans="6:7">
      <c r="F570" s="208"/>
      <c r="G570" s="206"/>
    </row>
    <row r="571" spans="6:7">
      <c r="F571" s="208"/>
      <c r="G571" s="206"/>
    </row>
    <row r="572" spans="6:7">
      <c r="F572" s="208"/>
      <c r="G572" s="206"/>
    </row>
    <row r="573" spans="6:7">
      <c r="F573" s="208"/>
      <c r="G573" s="206"/>
    </row>
    <row r="574" spans="6:7">
      <c r="F574" s="208"/>
      <c r="G574" s="206"/>
    </row>
    <row r="575" spans="6:7">
      <c r="F575" s="208"/>
      <c r="G575" s="206"/>
    </row>
    <row r="576" spans="6:7">
      <c r="F576" s="208"/>
      <c r="G576" s="206"/>
    </row>
    <row r="577" spans="6:7">
      <c r="F577" s="208"/>
      <c r="G577" s="206"/>
    </row>
    <row r="578" spans="6:7">
      <c r="F578" s="208"/>
      <c r="G578" s="206"/>
    </row>
    <row r="579" spans="6:7">
      <c r="F579" s="208"/>
      <c r="G579" s="206"/>
    </row>
    <row r="580" spans="6:7">
      <c r="F580" s="208"/>
      <c r="G580" s="206"/>
    </row>
    <row r="581" spans="6:7">
      <c r="F581" s="208"/>
      <c r="G581" s="206"/>
    </row>
    <row r="582" spans="6:7">
      <c r="F582" s="208"/>
      <c r="G582" s="206"/>
    </row>
    <row r="583" spans="6:7">
      <c r="F583" s="208"/>
      <c r="G583" s="206"/>
    </row>
    <row r="584" spans="6:7">
      <c r="F584" s="208"/>
      <c r="G584" s="206"/>
    </row>
    <row r="585" spans="6:7">
      <c r="F585" s="208"/>
      <c r="G585" s="206"/>
    </row>
    <row r="586" spans="6:7">
      <c r="F586" s="208"/>
      <c r="G586" s="206"/>
    </row>
    <row r="587" spans="6:7">
      <c r="F587" s="208"/>
      <c r="G587" s="206"/>
    </row>
    <row r="588" spans="6:7">
      <c r="F588" s="208"/>
      <c r="G588" s="206"/>
    </row>
    <row r="589" spans="6:7">
      <c r="F589" s="208"/>
      <c r="G589" s="206"/>
    </row>
    <row r="590" spans="6:7">
      <c r="F590" s="208"/>
      <c r="G590" s="206"/>
    </row>
    <row r="591" spans="6:7">
      <c r="F591" s="208"/>
      <c r="G591" s="206"/>
    </row>
    <row r="592" spans="6:7">
      <c r="F592" s="208"/>
      <c r="G592" s="206"/>
    </row>
    <row r="593" spans="6:7">
      <c r="F593" s="208"/>
      <c r="G593" s="206"/>
    </row>
    <row r="594" spans="6:7">
      <c r="F594" s="208"/>
      <c r="G594" s="206"/>
    </row>
    <row r="595" spans="6:7">
      <c r="F595" s="208"/>
      <c r="G595" s="206"/>
    </row>
    <row r="596" spans="6:7">
      <c r="F596" s="208"/>
      <c r="G596" s="206"/>
    </row>
    <row r="597" spans="6:7">
      <c r="F597" s="208"/>
      <c r="G597" s="206"/>
    </row>
    <row r="598" spans="6:7">
      <c r="F598" s="208"/>
      <c r="G598" s="206"/>
    </row>
    <row r="599" spans="6:7">
      <c r="F599" s="208"/>
      <c r="G599" s="206"/>
    </row>
    <row r="600" spans="6:7">
      <c r="F600" s="208"/>
      <c r="G600" s="206"/>
    </row>
    <row r="601" spans="6:7">
      <c r="F601" s="208"/>
      <c r="G601" s="206"/>
    </row>
    <row r="602" spans="6:7">
      <c r="F602" s="208"/>
      <c r="G602" s="206"/>
    </row>
    <row r="603" spans="6:7">
      <c r="F603" s="208"/>
      <c r="G603" s="206"/>
    </row>
    <row r="604" spans="6:7">
      <c r="F604" s="208"/>
      <c r="G604" s="206"/>
    </row>
    <row r="605" spans="6:7">
      <c r="F605" s="208"/>
      <c r="G605" s="206"/>
    </row>
    <row r="606" spans="6:7">
      <c r="F606" s="208"/>
      <c r="G606" s="206"/>
    </row>
    <row r="607" spans="6:7">
      <c r="F607" s="208"/>
      <c r="G607" s="206"/>
    </row>
    <row r="608" spans="6:7">
      <c r="F608" s="208"/>
      <c r="G608" s="206"/>
    </row>
    <row r="609" spans="6:7">
      <c r="F609" s="208"/>
      <c r="G609" s="206"/>
    </row>
    <row r="610" spans="6:7">
      <c r="F610" s="208"/>
      <c r="G610" s="206"/>
    </row>
    <row r="611" spans="6:7">
      <c r="F611" s="208"/>
      <c r="G611" s="206"/>
    </row>
    <row r="612" spans="6:7">
      <c r="F612" s="208"/>
      <c r="G612" s="206"/>
    </row>
    <row r="613" spans="6:7">
      <c r="F613" s="208"/>
      <c r="G613" s="206"/>
    </row>
    <row r="614" spans="6:7">
      <c r="F614" s="208"/>
      <c r="G614" s="206"/>
    </row>
    <row r="615" spans="6:7">
      <c r="F615" s="208"/>
      <c r="G615" s="206"/>
    </row>
    <row r="616" spans="6:7">
      <c r="F616" s="208"/>
      <c r="G616" s="206"/>
    </row>
    <row r="617" spans="6:7">
      <c r="F617" s="208"/>
      <c r="G617" s="206"/>
    </row>
    <row r="618" spans="6:7">
      <c r="F618" s="208"/>
      <c r="G618" s="206"/>
    </row>
    <row r="619" spans="6:7">
      <c r="F619" s="208"/>
      <c r="G619" s="206"/>
    </row>
    <row r="620" spans="6:7">
      <c r="F620" s="208"/>
      <c r="G620" s="206"/>
    </row>
    <row r="621" spans="6:7">
      <c r="F621" s="208"/>
      <c r="G621" s="206"/>
    </row>
    <row r="622" spans="6:7">
      <c r="F622" s="208"/>
      <c r="G622" s="206"/>
    </row>
    <row r="623" spans="6:7">
      <c r="F623" s="208"/>
      <c r="G623" s="206"/>
    </row>
    <row r="624" spans="6:7">
      <c r="F624" s="208"/>
      <c r="G624" s="206"/>
    </row>
    <row r="625" spans="6:7">
      <c r="F625" s="208"/>
      <c r="G625" s="206"/>
    </row>
    <row r="626" spans="6:7">
      <c r="F626" s="208"/>
      <c r="G626" s="206"/>
    </row>
    <row r="627" spans="6:7">
      <c r="F627" s="208"/>
      <c r="G627" s="206"/>
    </row>
    <row r="628" spans="6:7">
      <c r="F628" s="208"/>
      <c r="G628" s="206"/>
    </row>
    <row r="629" spans="6:7">
      <c r="F629" s="208"/>
      <c r="G629" s="206"/>
    </row>
    <row r="630" spans="6:7">
      <c r="F630" s="208"/>
      <c r="G630" s="206"/>
    </row>
    <row r="631" spans="6:7">
      <c r="F631" s="208"/>
      <c r="G631" s="206"/>
    </row>
    <row r="632" spans="6:7">
      <c r="F632" s="208"/>
      <c r="G632" s="206"/>
    </row>
    <row r="633" spans="6:7">
      <c r="F633" s="208"/>
      <c r="G633" s="206"/>
    </row>
    <row r="634" spans="6:7">
      <c r="F634" s="208"/>
      <c r="G634" s="206"/>
    </row>
    <row r="635" spans="6:7">
      <c r="F635" s="208"/>
      <c r="G635" s="206"/>
    </row>
    <row r="636" spans="6:7">
      <c r="F636" s="208"/>
      <c r="G636" s="206"/>
    </row>
    <row r="637" spans="6:7">
      <c r="F637" s="208"/>
      <c r="G637" s="206"/>
    </row>
    <row r="638" spans="6:7">
      <c r="F638" s="208"/>
      <c r="G638" s="206"/>
    </row>
    <row r="639" spans="6:7">
      <c r="F639" s="208"/>
      <c r="G639" s="206"/>
    </row>
    <row r="640" spans="6:7">
      <c r="F640" s="208"/>
      <c r="G640" s="206"/>
    </row>
    <row r="641" spans="6:7">
      <c r="F641" s="208"/>
      <c r="G641" s="206"/>
    </row>
    <row r="642" spans="6:7">
      <c r="F642" s="208"/>
      <c r="G642" s="206"/>
    </row>
    <row r="643" spans="6:7">
      <c r="F643" s="208"/>
      <c r="G643" s="206"/>
    </row>
    <row r="644" spans="6:7">
      <c r="F644" s="208"/>
      <c r="G644" s="206"/>
    </row>
    <row r="645" spans="6:7">
      <c r="F645" s="208"/>
      <c r="G645" s="206"/>
    </row>
    <row r="646" spans="6:7">
      <c r="F646" s="208"/>
      <c r="G646" s="206"/>
    </row>
    <row r="647" spans="6:7">
      <c r="F647" s="208"/>
      <c r="G647" s="206"/>
    </row>
    <row r="648" spans="6:7">
      <c r="F648" s="208"/>
      <c r="G648" s="206"/>
    </row>
    <row r="649" spans="6:7">
      <c r="F649" s="208"/>
      <c r="G649" s="206"/>
    </row>
    <row r="650" spans="6:7">
      <c r="F650" s="208"/>
      <c r="G650" s="206"/>
    </row>
    <row r="651" spans="6:7">
      <c r="F651" s="208"/>
      <c r="G651" s="206"/>
    </row>
    <row r="652" spans="6:7">
      <c r="F652" s="208"/>
      <c r="G652" s="206"/>
    </row>
    <row r="653" spans="6:7">
      <c r="F653" s="208"/>
      <c r="G653" s="206"/>
    </row>
    <row r="654" spans="6:7">
      <c r="F654" s="208"/>
      <c r="G654" s="206"/>
    </row>
    <row r="655" spans="6:7">
      <c r="F655" s="208"/>
      <c r="G655" s="206"/>
    </row>
    <row r="656" spans="6:7">
      <c r="F656" s="208"/>
      <c r="G656" s="206"/>
    </row>
    <row r="657" spans="6:7">
      <c r="F657" s="208"/>
      <c r="G657" s="206"/>
    </row>
    <row r="658" spans="6:7">
      <c r="F658" s="208"/>
      <c r="G658" s="206"/>
    </row>
    <row r="659" spans="6:7">
      <c r="F659" s="208"/>
      <c r="G659" s="206"/>
    </row>
    <row r="660" spans="6:7">
      <c r="F660" s="208"/>
      <c r="G660" s="206"/>
    </row>
    <row r="661" spans="6:7">
      <c r="F661" s="208"/>
      <c r="G661" s="206"/>
    </row>
    <row r="662" spans="6:7">
      <c r="F662" s="208"/>
      <c r="G662" s="206"/>
    </row>
    <row r="663" spans="6:7">
      <c r="F663" s="208"/>
      <c r="G663" s="206"/>
    </row>
    <row r="664" spans="6:7">
      <c r="F664" s="208"/>
      <c r="G664" s="206"/>
    </row>
    <row r="665" spans="6:7">
      <c r="F665" s="208"/>
      <c r="G665" s="206"/>
    </row>
    <row r="666" spans="6:7">
      <c r="F666" s="208"/>
      <c r="G666" s="206"/>
    </row>
    <row r="667" spans="6:7">
      <c r="F667" s="208"/>
      <c r="G667" s="206"/>
    </row>
    <row r="668" spans="6:7">
      <c r="F668" s="208"/>
      <c r="G668" s="206"/>
    </row>
    <row r="669" spans="6:7">
      <c r="F669" s="208"/>
      <c r="G669" s="206"/>
    </row>
    <row r="670" spans="6:7">
      <c r="F670" s="208"/>
      <c r="G670" s="206"/>
    </row>
    <row r="671" spans="6:7">
      <c r="F671" s="208"/>
      <c r="G671" s="206"/>
    </row>
    <row r="672" spans="6:7">
      <c r="F672" s="208"/>
      <c r="G672" s="206"/>
    </row>
    <row r="673" spans="6:7">
      <c r="F673" s="208"/>
      <c r="G673" s="206"/>
    </row>
    <row r="674" spans="6:7">
      <c r="F674" s="208"/>
      <c r="G674" s="206"/>
    </row>
    <row r="675" spans="6:7">
      <c r="F675" s="208"/>
      <c r="G675" s="206"/>
    </row>
    <row r="676" spans="6:7">
      <c r="F676" s="208"/>
      <c r="G676" s="206"/>
    </row>
    <row r="677" spans="6:7">
      <c r="F677" s="208"/>
      <c r="G677" s="206"/>
    </row>
    <row r="678" spans="6:7">
      <c r="F678" s="208"/>
      <c r="G678" s="206"/>
    </row>
    <row r="679" spans="6:7">
      <c r="F679" s="208"/>
      <c r="G679" s="206"/>
    </row>
    <row r="680" spans="6:7">
      <c r="F680" s="208"/>
      <c r="G680" s="206"/>
    </row>
    <row r="681" spans="6:7">
      <c r="F681" s="208"/>
      <c r="G681" s="206"/>
    </row>
    <row r="682" spans="6:7">
      <c r="F682" s="208"/>
      <c r="G682" s="206"/>
    </row>
    <row r="683" spans="6:7">
      <c r="F683" s="208"/>
      <c r="G683" s="206"/>
    </row>
    <row r="684" spans="6:7">
      <c r="F684" s="208"/>
      <c r="G684" s="206"/>
    </row>
    <row r="685" spans="6:7">
      <c r="F685" s="208"/>
      <c r="G685" s="206"/>
    </row>
    <row r="686" spans="6:7">
      <c r="F686" s="208"/>
      <c r="G686" s="206"/>
    </row>
    <row r="687" spans="6:7">
      <c r="F687" s="208"/>
      <c r="G687" s="206"/>
    </row>
    <row r="688" spans="6:7">
      <c r="F688" s="208"/>
      <c r="G688" s="206"/>
    </row>
    <row r="689" spans="6:7">
      <c r="F689" s="208"/>
      <c r="G689" s="206"/>
    </row>
    <row r="690" spans="6:7">
      <c r="F690" s="208"/>
      <c r="G690" s="206"/>
    </row>
    <row r="691" spans="6:7">
      <c r="F691" s="208"/>
      <c r="G691" s="206"/>
    </row>
    <row r="692" spans="6:7">
      <c r="F692" s="208"/>
      <c r="G692" s="206"/>
    </row>
    <row r="693" spans="6:7">
      <c r="F693" s="208"/>
      <c r="G693" s="206"/>
    </row>
    <row r="694" spans="6:7">
      <c r="F694" s="208"/>
      <c r="G694" s="206"/>
    </row>
    <row r="695" spans="6:7">
      <c r="F695" s="208"/>
      <c r="G695" s="206"/>
    </row>
    <row r="696" spans="6:7">
      <c r="F696" s="208"/>
      <c r="G696" s="206"/>
    </row>
    <row r="697" spans="6:7">
      <c r="F697" s="208"/>
      <c r="G697" s="206"/>
    </row>
    <row r="698" spans="6:7">
      <c r="F698" s="208"/>
      <c r="G698" s="206"/>
    </row>
    <row r="699" spans="6:7">
      <c r="F699" s="208"/>
      <c r="G699" s="206"/>
    </row>
    <row r="700" spans="6:7">
      <c r="F700" s="208"/>
      <c r="G700" s="206"/>
    </row>
    <row r="701" spans="6:7">
      <c r="F701" s="208"/>
      <c r="G701" s="206"/>
    </row>
    <row r="702" spans="6:7">
      <c r="F702" s="208"/>
      <c r="G702" s="206"/>
    </row>
    <row r="703" spans="6:7">
      <c r="F703" s="208"/>
      <c r="G703" s="206"/>
    </row>
    <row r="704" spans="6:7">
      <c r="F704" s="208"/>
      <c r="G704" s="206"/>
    </row>
    <row r="705" spans="6:7">
      <c r="F705" s="208"/>
      <c r="G705" s="206"/>
    </row>
    <row r="706" spans="6:7">
      <c r="F706" s="208"/>
      <c r="G706" s="206"/>
    </row>
    <row r="707" spans="6:7">
      <c r="F707" s="208"/>
      <c r="G707" s="206"/>
    </row>
    <row r="708" spans="6:7">
      <c r="F708" s="208"/>
      <c r="G708" s="206"/>
    </row>
    <row r="709" spans="6:7">
      <c r="F709" s="208"/>
      <c r="G709" s="206"/>
    </row>
    <row r="710" spans="6:7">
      <c r="F710" s="208"/>
      <c r="G710" s="206"/>
    </row>
    <row r="711" spans="6:7">
      <c r="F711" s="208"/>
      <c r="G711" s="206"/>
    </row>
    <row r="712" spans="6:7">
      <c r="F712" s="208"/>
      <c r="G712" s="206"/>
    </row>
    <row r="713" spans="6:7">
      <c r="F713" s="208"/>
      <c r="G713" s="206"/>
    </row>
    <row r="714" spans="6:7">
      <c r="F714" s="208"/>
      <c r="G714" s="206"/>
    </row>
    <row r="715" spans="6:7">
      <c r="F715" s="208"/>
      <c r="G715" s="206"/>
    </row>
    <row r="716" spans="6:7">
      <c r="F716" s="208"/>
      <c r="G716" s="206"/>
    </row>
    <row r="717" spans="6:7">
      <c r="F717" s="208"/>
      <c r="G717" s="206"/>
    </row>
    <row r="718" spans="6:7">
      <c r="F718" s="208"/>
      <c r="G718" s="206"/>
    </row>
    <row r="719" spans="6:7">
      <c r="F719" s="208"/>
      <c r="G719" s="206"/>
    </row>
    <row r="720" spans="6:7">
      <c r="F720" s="208"/>
      <c r="G720" s="206"/>
    </row>
    <row r="721" spans="6:7">
      <c r="F721" s="208"/>
      <c r="G721" s="206"/>
    </row>
    <row r="722" spans="6:7">
      <c r="F722" s="208"/>
      <c r="G722" s="206"/>
    </row>
    <row r="723" spans="6:7">
      <c r="F723" s="208"/>
      <c r="G723" s="206"/>
    </row>
    <row r="724" spans="6:7">
      <c r="F724" s="208"/>
      <c r="G724" s="206"/>
    </row>
    <row r="725" spans="6:7">
      <c r="F725" s="208"/>
      <c r="G725" s="206"/>
    </row>
    <row r="726" spans="6:7">
      <c r="F726" s="208"/>
      <c r="G726" s="206"/>
    </row>
    <row r="727" spans="6:7">
      <c r="F727" s="208"/>
      <c r="G727" s="206"/>
    </row>
    <row r="728" spans="6:7">
      <c r="F728" s="208"/>
      <c r="G728" s="206"/>
    </row>
    <row r="729" spans="6:7">
      <c r="F729" s="208"/>
      <c r="G729" s="206"/>
    </row>
    <row r="730" spans="6:7">
      <c r="F730" s="208"/>
      <c r="G730" s="206"/>
    </row>
    <row r="731" spans="6:7">
      <c r="F731" s="208"/>
      <c r="G731" s="206"/>
    </row>
    <row r="732" spans="6:7">
      <c r="F732" s="208"/>
      <c r="G732" s="206"/>
    </row>
    <row r="733" spans="6:7">
      <c r="F733" s="208"/>
      <c r="G733" s="206"/>
    </row>
    <row r="734" spans="6:7">
      <c r="F734" s="208"/>
      <c r="G734" s="206"/>
    </row>
    <row r="735" spans="6:7">
      <c r="F735" s="208"/>
      <c r="G735" s="206"/>
    </row>
    <row r="736" spans="6:7">
      <c r="F736" s="208"/>
      <c r="G736" s="206"/>
    </row>
    <row r="737" spans="6:7">
      <c r="F737" s="208"/>
      <c r="G737" s="206"/>
    </row>
    <row r="738" spans="6:7">
      <c r="F738" s="208"/>
      <c r="G738" s="206"/>
    </row>
    <row r="739" spans="6:7">
      <c r="F739" s="208"/>
      <c r="G739" s="206"/>
    </row>
    <row r="740" spans="6:7">
      <c r="F740" s="208"/>
      <c r="G740" s="206"/>
    </row>
    <row r="741" spans="6:7">
      <c r="F741" s="208"/>
      <c r="G741" s="206"/>
    </row>
    <row r="742" spans="6:7">
      <c r="F742" s="208"/>
      <c r="G742" s="206"/>
    </row>
    <row r="743" spans="6:7">
      <c r="F743" s="208"/>
      <c r="G743" s="206"/>
    </row>
    <row r="744" spans="6:7">
      <c r="F744" s="208"/>
      <c r="G744" s="206"/>
    </row>
    <row r="745" spans="6:7">
      <c r="F745" s="208"/>
      <c r="G745" s="206"/>
    </row>
    <row r="746" spans="6:7">
      <c r="F746" s="208"/>
      <c r="G746" s="206"/>
    </row>
    <row r="747" spans="6:7">
      <c r="F747" s="208"/>
      <c r="G747" s="206"/>
    </row>
    <row r="748" spans="6:7">
      <c r="F748" s="208"/>
      <c r="G748" s="206"/>
    </row>
    <row r="749" spans="6:7">
      <c r="F749" s="208"/>
      <c r="G749" s="206"/>
    </row>
    <row r="750" spans="6:7">
      <c r="F750" s="208"/>
      <c r="G750" s="206"/>
    </row>
    <row r="751" spans="6:7">
      <c r="F751" s="208"/>
      <c r="G751" s="206"/>
    </row>
    <row r="752" spans="6:7">
      <c r="F752" s="208"/>
      <c r="G752" s="206"/>
    </row>
    <row r="753" spans="6:7">
      <c r="F753" s="208"/>
      <c r="G753" s="206"/>
    </row>
    <row r="754" spans="6:7">
      <c r="F754" s="208"/>
      <c r="G754" s="206"/>
    </row>
    <row r="755" spans="6:7">
      <c r="F755" s="208"/>
      <c r="G755" s="206"/>
    </row>
    <row r="756" spans="6:7">
      <c r="F756" s="208"/>
      <c r="G756" s="206"/>
    </row>
    <row r="757" spans="6:7">
      <c r="F757" s="208"/>
      <c r="G757" s="206"/>
    </row>
    <row r="758" spans="6:7">
      <c r="F758" s="208"/>
      <c r="G758" s="206"/>
    </row>
    <row r="759" spans="6:7">
      <c r="F759" s="208"/>
      <c r="G759" s="206"/>
    </row>
    <row r="760" spans="6:7">
      <c r="F760" s="208"/>
      <c r="G760" s="206"/>
    </row>
    <row r="761" spans="6:7">
      <c r="F761" s="208"/>
      <c r="G761" s="206"/>
    </row>
    <row r="762" spans="6:7">
      <c r="F762" s="208"/>
      <c r="G762" s="206"/>
    </row>
    <row r="763" spans="6:7">
      <c r="F763" s="208"/>
      <c r="G763" s="206"/>
    </row>
    <row r="764" spans="6:7">
      <c r="F764" s="208"/>
      <c r="G764" s="206"/>
    </row>
    <row r="765" spans="6:7">
      <c r="F765" s="208"/>
      <c r="G765" s="206"/>
    </row>
    <row r="766" spans="6:7">
      <c r="F766" s="208"/>
      <c r="G766" s="206"/>
    </row>
    <row r="767" spans="6:7">
      <c r="F767" s="208"/>
      <c r="G767" s="206"/>
    </row>
    <row r="768" spans="6:7">
      <c r="F768" s="208"/>
      <c r="G768" s="206"/>
    </row>
    <row r="769" spans="6:7">
      <c r="F769" s="208"/>
      <c r="G769" s="206"/>
    </row>
    <row r="770" spans="6:7">
      <c r="F770" s="208"/>
      <c r="G770" s="206"/>
    </row>
    <row r="771" spans="6:7">
      <c r="F771" s="208"/>
      <c r="G771" s="206"/>
    </row>
    <row r="772" spans="6:7">
      <c r="F772" s="208"/>
      <c r="G772" s="206"/>
    </row>
    <row r="773" spans="6:7">
      <c r="F773" s="208"/>
      <c r="G773" s="206"/>
    </row>
    <row r="774" spans="6:7">
      <c r="F774" s="208"/>
      <c r="G774" s="206"/>
    </row>
    <row r="775" spans="6:7">
      <c r="F775" s="208"/>
      <c r="G775" s="206"/>
    </row>
    <row r="776" spans="6:7">
      <c r="F776" s="208"/>
      <c r="G776" s="206"/>
    </row>
    <row r="777" spans="6:7">
      <c r="F777" s="208"/>
      <c r="G777" s="206"/>
    </row>
    <row r="778" spans="6:7">
      <c r="F778" s="208"/>
      <c r="G778" s="206"/>
    </row>
    <row r="779" spans="6:7">
      <c r="F779" s="208"/>
      <c r="G779" s="206"/>
    </row>
    <row r="780" spans="6:7">
      <c r="F780" s="208"/>
      <c r="G780" s="206"/>
    </row>
    <row r="781" spans="6:7">
      <c r="F781" s="208"/>
      <c r="G781" s="206"/>
    </row>
    <row r="782" spans="6:7">
      <c r="F782" s="208"/>
      <c r="G782" s="206"/>
    </row>
    <row r="783" spans="6:7">
      <c r="F783" s="208"/>
      <c r="G783" s="206"/>
    </row>
    <row r="784" spans="6:7">
      <c r="F784" s="208"/>
      <c r="G784" s="206"/>
    </row>
    <row r="785" spans="6:7">
      <c r="F785" s="208"/>
      <c r="G785" s="206"/>
    </row>
    <row r="786" spans="6:7">
      <c r="F786" s="208"/>
      <c r="G786" s="206"/>
    </row>
    <row r="787" spans="6:7">
      <c r="F787" s="208"/>
      <c r="G787" s="206"/>
    </row>
    <row r="788" spans="6:7">
      <c r="F788" s="208"/>
      <c r="G788" s="206"/>
    </row>
    <row r="789" spans="6:7">
      <c r="F789" s="208"/>
      <c r="G789" s="206"/>
    </row>
    <row r="790" spans="6:7">
      <c r="F790" s="208"/>
      <c r="G790" s="206"/>
    </row>
    <row r="791" spans="6:7">
      <c r="F791" s="208"/>
      <c r="G791" s="206"/>
    </row>
    <row r="792" spans="6:7">
      <c r="F792" s="208"/>
      <c r="G792" s="206"/>
    </row>
    <row r="793" spans="6:7">
      <c r="F793" s="208"/>
      <c r="G793" s="206"/>
    </row>
    <row r="794" spans="6:7">
      <c r="F794" s="208"/>
      <c r="G794" s="206"/>
    </row>
    <row r="795" spans="6:7">
      <c r="F795" s="208"/>
      <c r="G795" s="206"/>
    </row>
    <row r="796" spans="6:7">
      <c r="F796" s="208"/>
      <c r="G796" s="206"/>
    </row>
    <row r="797" spans="6:7">
      <c r="F797" s="208"/>
      <c r="G797" s="206"/>
    </row>
    <row r="798" spans="6:7">
      <c r="F798" s="208"/>
      <c r="G798" s="206"/>
    </row>
    <row r="799" spans="6:7">
      <c r="F799" s="208"/>
      <c r="G799" s="206"/>
    </row>
    <row r="800" spans="6:7">
      <c r="F800" s="208"/>
      <c r="G800" s="206"/>
    </row>
    <row r="801" spans="6:7">
      <c r="F801" s="208"/>
      <c r="G801" s="206"/>
    </row>
    <row r="802" spans="6:7">
      <c r="F802" s="208"/>
      <c r="G802" s="206"/>
    </row>
    <row r="803" spans="6:7">
      <c r="F803" s="208"/>
      <c r="G803" s="206"/>
    </row>
    <row r="804" spans="6:7">
      <c r="F804" s="208"/>
      <c r="G804" s="206"/>
    </row>
    <row r="805" spans="6:7">
      <c r="F805" s="208"/>
      <c r="G805" s="206"/>
    </row>
    <row r="806" spans="6:7">
      <c r="F806" s="208"/>
      <c r="G806" s="206"/>
    </row>
    <row r="807" spans="6:7">
      <c r="F807" s="208"/>
      <c r="G807" s="206"/>
    </row>
    <row r="808" spans="6:7">
      <c r="F808" s="208"/>
      <c r="G808" s="206"/>
    </row>
    <row r="809" spans="6:7">
      <c r="F809" s="208"/>
      <c r="G809" s="206"/>
    </row>
    <row r="810" spans="6:7">
      <c r="F810" s="208"/>
      <c r="G810" s="206"/>
    </row>
    <row r="811" spans="6:7">
      <c r="F811" s="208"/>
      <c r="G811" s="206"/>
    </row>
    <row r="812" spans="6:7">
      <c r="F812" s="208"/>
      <c r="G812" s="206"/>
    </row>
    <row r="813" spans="6:7">
      <c r="F813" s="208"/>
      <c r="G813" s="206"/>
    </row>
    <row r="814" spans="6:7">
      <c r="F814" s="208"/>
      <c r="G814" s="206"/>
    </row>
    <row r="815" spans="6:7">
      <c r="F815" s="208"/>
      <c r="G815" s="206"/>
    </row>
    <row r="816" spans="6:7">
      <c r="F816" s="208"/>
      <c r="G816" s="206"/>
    </row>
    <row r="817" spans="6:7">
      <c r="F817" s="208"/>
      <c r="G817" s="206"/>
    </row>
    <row r="818" spans="6:7">
      <c r="F818" s="208"/>
      <c r="G818" s="206"/>
    </row>
    <row r="819" spans="6:7">
      <c r="F819" s="208"/>
      <c r="G819" s="206"/>
    </row>
    <row r="820" spans="6:7">
      <c r="F820" s="208"/>
      <c r="G820" s="206"/>
    </row>
    <row r="821" spans="6:7">
      <c r="F821" s="208"/>
      <c r="G821" s="206"/>
    </row>
    <row r="822" spans="6:7">
      <c r="F822" s="208"/>
      <c r="G822" s="206"/>
    </row>
    <row r="823" spans="6:7">
      <c r="F823" s="208"/>
      <c r="G823" s="206"/>
    </row>
    <row r="824" spans="6:7">
      <c r="F824" s="208"/>
      <c r="G824" s="206"/>
    </row>
    <row r="825" spans="6:7">
      <c r="F825" s="208"/>
      <c r="G825" s="206"/>
    </row>
    <row r="826" spans="6:7">
      <c r="F826" s="208"/>
      <c r="G826" s="206"/>
    </row>
    <row r="827" spans="6:7">
      <c r="F827" s="208"/>
      <c r="G827" s="206"/>
    </row>
    <row r="828" spans="6:7">
      <c r="F828" s="208"/>
      <c r="G828" s="206"/>
    </row>
    <row r="829" spans="6:7">
      <c r="F829" s="208"/>
      <c r="G829" s="206"/>
    </row>
    <row r="830" spans="6:7">
      <c r="F830" s="208"/>
      <c r="G830" s="206"/>
    </row>
    <row r="831" spans="6:7">
      <c r="F831" s="208"/>
      <c r="G831" s="206"/>
    </row>
    <row r="832" spans="6:7">
      <c r="F832" s="208"/>
      <c r="G832" s="206"/>
    </row>
    <row r="833" spans="6:7">
      <c r="F833" s="208"/>
      <c r="G833" s="206"/>
    </row>
    <row r="834" spans="6:7">
      <c r="F834" s="208"/>
      <c r="G834" s="206"/>
    </row>
    <row r="835" spans="6:7">
      <c r="F835" s="208"/>
      <c r="G835" s="206"/>
    </row>
    <row r="836" spans="6:7">
      <c r="F836" s="208"/>
      <c r="G836" s="206"/>
    </row>
    <row r="837" spans="6:7">
      <c r="F837" s="208"/>
      <c r="G837" s="206"/>
    </row>
    <row r="838" spans="6:7">
      <c r="F838" s="208"/>
      <c r="G838" s="206"/>
    </row>
    <row r="839" spans="6:7">
      <c r="F839" s="208"/>
      <c r="G839" s="206"/>
    </row>
    <row r="840" spans="6:7">
      <c r="F840" s="208"/>
      <c r="G840" s="206"/>
    </row>
    <row r="841" spans="6:7">
      <c r="F841" s="208"/>
      <c r="G841" s="206"/>
    </row>
    <row r="842" spans="6:7">
      <c r="F842" s="208"/>
      <c r="G842" s="206"/>
    </row>
    <row r="843" spans="6:7">
      <c r="F843" s="208"/>
      <c r="G843" s="206"/>
    </row>
    <row r="844" spans="6:7">
      <c r="F844" s="208"/>
      <c r="G844" s="206"/>
    </row>
    <row r="845" spans="6:7">
      <c r="F845" s="208"/>
      <c r="G845" s="206"/>
    </row>
    <row r="846" spans="6:7">
      <c r="F846" s="208"/>
      <c r="G846" s="206"/>
    </row>
    <row r="847" spans="6:7">
      <c r="F847" s="208"/>
      <c r="G847" s="206"/>
    </row>
    <row r="848" spans="6:7">
      <c r="F848" s="208"/>
      <c r="G848" s="206"/>
    </row>
    <row r="849" spans="6:7">
      <c r="F849" s="208"/>
      <c r="G849" s="206"/>
    </row>
    <row r="850" spans="6:7">
      <c r="F850" s="208"/>
      <c r="G850" s="206"/>
    </row>
    <row r="851" spans="6:7">
      <c r="F851" s="208"/>
      <c r="G851" s="206"/>
    </row>
    <row r="852" spans="6:7">
      <c r="F852" s="208"/>
      <c r="G852" s="206"/>
    </row>
    <row r="853" spans="6:7">
      <c r="F853" s="208"/>
      <c r="G853" s="206"/>
    </row>
    <row r="854" spans="6:7">
      <c r="F854" s="208"/>
      <c r="G854" s="206"/>
    </row>
    <row r="855" spans="6:7">
      <c r="F855" s="208"/>
      <c r="G855" s="206"/>
    </row>
    <row r="856" spans="6:7">
      <c r="F856" s="208"/>
      <c r="G856" s="206"/>
    </row>
    <row r="857" spans="6:7">
      <c r="F857" s="208"/>
      <c r="G857" s="206"/>
    </row>
    <row r="858" spans="6:7">
      <c r="F858" s="208"/>
      <c r="G858" s="206"/>
    </row>
    <row r="859" spans="6:7">
      <c r="F859" s="208"/>
      <c r="G859" s="206"/>
    </row>
    <row r="860" spans="6:7">
      <c r="F860" s="208"/>
      <c r="G860" s="206"/>
    </row>
    <row r="861" spans="6:7">
      <c r="F861" s="208"/>
      <c r="G861" s="206"/>
    </row>
    <row r="862" spans="6:7">
      <c r="F862" s="208"/>
      <c r="G862" s="206"/>
    </row>
    <row r="863" spans="6:7">
      <c r="F863" s="208"/>
      <c r="G863" s="206"/>
    </row>
    <row r="864" spans="6:7">
      <c r="F864" s="208"/>
      <c r="G864" s="206"/>
    </row>
    <row r="865" spans="6:7">
      <c r="F865" s="208"/>
      <c r="G865" s="206"/>
    </row>
    <row r="866" spans="6:7">
      <c r="F866" s="208"/>
      <c r="G866" s="206"/>
    </row>
    <row r="867" spans="6:7">
      <c r="F867" s="208"/>
      <c r="G867" s="206"/>
    </row>
    <row r="868" spans="6:7">
      <c r="F868" s="208"/>
      <c r="G868" s="206"/>
    </row>
    <row r="869" spans="6:7">
      <c r="F869" s="208"/>
      <c r="G869" s="206"/>
    </row>
    <row r="870" spans="6:7">
      <c r="F870" s="208"/>
      <c r="G870" s="206"/>
    </row>
    <row r="871" spans="6:7">
      <c r="F871" s="208"/>
      <c r="G871" s="206"/>
    </row>
    <row r="872" spans="6:7">
      <c r="F872" s="208"/>
      <c r="G872" s="206"/>
    </row>
    <row r="873" spans="6:7">
      <c r="F873" s="208"/>
      <c r="G873" s="206"/>
    </row>
    <row r="874" spans="6:7">
      <c r="F874" s="208"/>
      <c r="G874" s="206"/>
    </row>
    <row r="875" spans="6:7">
      <c r="F875" s="208"/>
      <c r="G875" s="206"/>
    </row>
    <row r="876" spans="6:7">
      <c r="F876" s="208"/>
      <c r="G876" s="206"/>
    </row>
    <row r="877" spans="6:7">
      <c r="F877" s="208"/>
      <c r="G877" s="206"/>
    </row>
    <row r="878" spans="6:7">
      <c r="F878" s="208"/>
      <c r="G878" s="206"/>
    </row>
    <row r="879" spans="6:7">
      <c r="F879" s="208"/>
      <c r="G879" s="206"/>
    </row>
    <row r="880" spans="6:7">
      <c r="F880" s="208"/>
      <c r="G880" s="206"/>
    </row>
    <row r="881" spans="6:7">
      <c r="F881" s="208"/>
      <c r="G881" s="206"/>
    </row>
    <row r="882" spans="6:7">
      <c r="F882" s="208"/>
      <c r="G882" s="206"/>
    </row>
    <row r="883" spans="6:7">
      <c r="F883" s="208"/>
      <c r="G883" s="206"/>
    </row>
    <row r="884" spans="6:7">
      <c r="F884" s="208"/>
      <c r="G884" s="206"/>
    </row>
    <row r="885" spans="6:7">
      <c r="F885" s="208"/>
      <c r="G885" s="206"/>
    </row>
    <row r="886" spans="6:7">
      <c r="F886" s="208"/>
      <c r="G886" s="206"/>
    </row>
    <row r="887" spans="6:7">
      <c r="F887" s="208"/>
      <c r="G887" s="206"/>
    </row>
    <row r="888" spans="6:7">
      <c r="F888" s="208"/>
      <c r="G888" s="206"/>
    </row>
    <row r="889" spans="6:7">
      <c r="F889" s="208"/>
      <c r="G889" s="206"/>
    </row>
    <row r="890" spans="6:7">
      <c r="F890" s="208"/>
      <c r="G890" s="206"/>
    </row>
    <row r="891" spans="6:7">
      <c r="F891" s="208"/>
      <c r="G891" s="206"/>
    </row>
    <row r="892" spans="6:7">
      <c r="F892" s="208"/>
      <c r="G892" s="206"/>
    </row>
    <row r="893" spans="6:7">
      <c r="F893" s="208"/>
      <c r="G893" s="206"/>
    </row>
    <row r="894" spans="6:7">
      <c r="F894" s="208"/>
      <c r="G894" s="206"/>
    </row>
    <row r="895" spans="6:7">
      <c r="F895" s="208"/>
      <c r="G895" s="206"/>
    </row>
    <row r="896" spans="6:7">
      <c r="F896" s="208"/>
      <c r="G896" s="206"/>
    </row>
    <row r="897" spans="6:7">
      <c r="F897" s="208"/>
      <c r="G897" s="206"/>
    </row>
    <row r="898" spans="6:7">
      <c r="F898" s="208"/>
      <c r="G898" s="206"/>
    </row>
    <row r="899" spans="6:7">
      <c r="F899" s="208"/>
      <c r="G899" s="206"/>
    </row>
    <row r="900" spans="6:7">
      <c r="F900" s="208"/>
      <c r="G900" s="206"/>
    </row>
    <row r="901" spans="6:7">
      <c r="F901" s="208"/>
      <c r="G901" s="206"/>
    </row>
    <row r="902" spans="6:7">
      <c r="F902" s="208"/>
      <c r="G902" s="206"/>
    </row>
    <row r="903" spans="6:7">
      <c r="F903" s="208"/>
      <c r="G903" s="206"/>
    </row>
    <row r="904" spans="6:7">
      <c r="F904" s="208"/>
      <c r="G904" s="206"/>
    </row>
    <row r="905" spans="6:7">
      <c r="F905" s="208"/>
      <c r="G905" s="206"/>
    </row>
    <row r="906" spans="6:7">
      <c r="F906" s="208"/>
      <c r="G906" s="206"/>
    </row>
    <row r="907" spans="6:7">
      <c r="F907" s="208"/>
      <c r="G907" s="206"/>
    </row>
    <row r="908" spans="6:7">
      <c r="F908" s="208"/>
      <c r="G908" s="206"/>
    </row>
    <row r="909" spans="6:7">
      <c r="F909" s="208"/>
      <c r="G909" s="206"/>
    </row>
    <row r="910" spans="6:7">
      <c r="F910" s="208"/>
      <c r="G910" s="206"/>
    </row>
    <row r="911" spans="6:7">
      <c r="F911" s="208"/>
      <c r="G911" s="206"/>
    </row>
    <row r="912" spans="6:7">
      <c r="F912" s="208"/>
      <c r="G912" s="206"/>
    </row>
    <row r="913" spans="6:7">
      <c r="F913" s="208"/>
      <c r="G913" s="206"/>
    </row>
    <row r="914" spans="6:7">
      <c r="F914" s="208"/>
      <c r="G914" s="206"/>
    </row>
    <row r="915" spans="6:7">
      <c r="F915" s="208"/>
      <c r="G915" s="206"/>
    </row>
    <row r="916" spans="6:7">
      <c r="F916" s="208"/>
      <c r="G916" s="206"/>
    </row>
    <row r="917" spans="6:7">
      <c r="F917" s="208"/>
      <c r="G917" s="206"/>
    </row>
    <row r="918" spans="6:7">
      <c r="F918" s="208"/>
      <c r="G918" s="206"/>
    </row>
    <row r="919" spans="6:7">
      <c r="F919" s="208"/>
      <c r="G919" s="206"/>
    </row>
    <row r="920" spans="6:7">
      <c r="F920" s="208"/>
      <c r="G920" s="206"/>
    </row>
    <row r="921" spans="6:7">
      <c r="F921" s="208"/>
      <c r="G921" s="206"/>
    </row>
    <row r="922" spans="6:7">
      <c r="F922" s="208"/>
      <c r="G922" s="206"/>
    </row>
    <row r="923" spans="6:7">
      <c r="F923" s="208"/>
      <c r="G923" s="206"/>
    </row>
    <row r="924" spans="6:7">
      <c r="F924" s="208"/>
      <c r="G924" s="206"/>
    </row>
    <row r="925" spans="6:7">
      <c r="F925" s="208"/>
      <c r="G925" s="206"/>
    </row>
    <row r="926" spans="6:7">
      <c r="F926" s="208"/>
      <c r="G926" s="206"/>
    </row>
    <row r="927" spans="6:7">
      <c r="F927" s="208"/>
      <c r="G927" s="206"/>
    </row>
    <row r="928" spans="6:7">
      <c r="F928" s="208"/>
      <c r="G928" s="206"/>
    </row>
    <row r="929" spans="6:7">
      <c r="F929" s="208"/>
      <c r="G929" s="206"/>
    </row>
    <row r="930" spans="6:7">
      <c r="F930" s="208"/>
      <c r="G930" s="206"/>
    </row>
    <row r="931" spans="6:7">
      <c r="F931" s="208"/>
      <c r="G931" s="206"/>
    </row>
    <row r="932" spans="6:7">
      <c r="F932" s="208"/>
      <c r="G932" s="206"/>
    </row>
    <row r="933" spans="6:7">
      <c r="F933" s="208"/>
      <c r="G933" s="206"/>
    </row>
    <row r="934" spans="6:7">
      <c r="F934" s="208"/>
      <c r="G934" s="206"/>
    </row>
    <row r="935" spans="6:7">
      <c r="F935" s="208"/>
      <c r="G935" s="206"/>
    </row>
    <row r="936" spans="6:7">
      <c r="F936" s="208"/>
      <c r="G936" s="206"/>
    </row>
    <row r="937" spans="6:7">
      <c r="F937" s="208"/>
      <c r="G937" s="206"/>
    </row>
    <row r="938" spans="6:7">
      <c r="F938" s="208"/>
      <c r="G938" s="206"/>
    </row>
    <row r="939" spans="6:7">
      <c r="F939" s="208"/>
      <c r="G939" s="206"/>
    </row>
    <row r="940" spans="6:7">
      <c r="F940" s="208"/>
      <c r="G940" s="206"/>
    </row>
    <row r="941" spans="6:7">
      <c r="F941" s="208"/>
      <c r="G941" s="206"/>
    </row>
    <row r="942" spans="6:7">
      <c r="F942" s="208"/>
      <c r="G942" s="206"/>
    </row>
    <row r="943" spans="6:7">
      <c r="F943" s="208"/>
      <c r="G943" s="206"/>
    </row>
    <row r="944" spans="6:7">
      <c r="F944" s="208"/>
      <c r="G944" s="206"/>
    </row>
    <row r="945" spans="6:7">
      <c r="F945" s="208"/>
      <c r="G945" s="206"/>
    </row>
    <row r="946" spans="6:7">
      <c r="F946" s="208"/>
      <c r="G946" s="206"/>
    </row>
    <row r="947" spans="6:7">
      <c r="F947" s="208"/>
      <c r="G947" s="206"/>
    </row>
    <row r="948" spans="6:7">
      <c r="F948" s="208"/>
      <c r="G948" s="206"/>
    </row>
    <row r="949" spans="6:7">
      <c r="F949" s="208"/>
      <c r="G949" s="206"/>
    </row>
    <row r="950" spans="6:7">
      <c r="F950" s="208"/>
      <c r="G950" s="206"/>
    </row>
    <row r="951" spans="6:7">
      <c r="F951" s="208"/>
      <c r="G951" s="206"/>
    </row>
    <row r="952" spans="6:7">
      <c r="F952" s="208"/>
      <c r="G952" s="206"/>
    </row>
    <row r="953" spans="6:7">
      <c r="F953" s="208"/>
      <c r="G953" s="206"/>
    </row>
    <row r="954" spans="6:7">
      <c r="F954" s="208"/>
      <c r="G954" s="206"/>
    </row>
    <row r="955" spans="6:7">
      <c r="F955" s="208"/>
      <c r="G955" s="206"/>
    </row>
    <row r="956" spans="6:7">
      <c r="F956" s="208"/>
      <c r="G956" s="206"/>
    </row>
    <row r="957" spans="6:7">
      <c r="F957" s="208"/>
      <c r="G957" s="206"/>
    </row>
    <row r="958" spans="6:7">
      <c r="F958" s="208"/>
      <c r="G958" s="206"/>
    </row>
    <row r="959" spans="6:7">
      <c r="F959" s="208"/>
      <c r="G959" s="206"/>
    </row>
    <row r="960" spans="6:7">
      <c r="F960" s="208"/>
      <c r="G960" s="206"/>
    </row>
    <row r="961" spans="6:7">
      <c r="F961" s="208"/>
      <c r="G961" s="206"/>
    </row>
    <row r="962" spans="6:7">
      <c r="F962" s="208"/>
      <c r="G962" s="206"/>
    </row>
    <row r="963" spans="6:7">
      <c r="F963" s="208"/>
      <c r="G963" s="206"/>
    </row>
    <row r="964" spans="6:7">
      <c r="F964" s="208"/>
      <c r="G964" s="206"/>
    </row>
    <row r="965" spans="6:7">
      <c r="F965" s="208"/>
      <c r="G965" s="206"/>
    </row>
    <row r="966" spans="6:7">
      <c r="F966" s="208"/>
      <c r="G966" s="206"/>
    </row>
    <row r="967" spans="6:7">
      <c r="F967" s="208"/>
      <c r="G967" s="206"/>
    </row>
    <row r="968" spans="6:7">
      <c r="F968" s="208"/>
      <c r="G968" s="206"/>
    </row>
    <row r="969" spans="6:7">
      <c r="F969" s="208"/>
      <c r="G969" s="206"/>
    </row>
    <row r="970" spans="6:7">
      <c r="F970" s="208"/>
      <c r="G970" s="206"/>
    </row>
    <row r="971" spans="6:7">
      <c r="F971" s="208"/>
      <c r="G971" s="206"/>
    </row>
    <row r="972" spans="6:7">
      <c r="F972" s="208"/>
      <c r="G972" s="206"/>
    </row>
    <row r="973" spans="6:7">
      <c r="F973" s="208"/>
      <c r="G973" s="206"/>
    </row>
    <row r="974" spans="6:7">
      <c r="F974" s="208"/>
      <c r="G974" s="206"/>
    </row>
    <row r="975" spans="6:7">
      <c r="F975" s="208"/>
      <c r="G975" s="206"/>
    </row>
    <row r="976" spans="6:7">
      <c r="F976" s="208"/>
      <c r="G976" s="206"/>
    </row>
    <row r="977" spans="6:7">
      <c r="F977" s="208"/>
      <c r="G977" s="206"/>
    </row>
    <row r="978" spans="6:7">
      <c r="F978" s="208"/>
      <c r="G978" s="206"/>
    </row>
    <row r="979" spans="6:7">
      <c r="F979" s="208"/>
      <c r="G979" s="206"/>
    </row>
    <row r="980" spans="6:7">
      <c r="F980" s="208"/>
      <c r="G980" s="206"/>
    </row>
    <row r="981" spans="6:7">
      <c r="F981" s="208"/>
      <c r="G981" s="206"/>
    </row>
    <row r="982" spans="6:7">
      <c r="F982" s="208"/>
      <c r="G982" s="206"/>
    </row>
    <row r="983" spans="6:7">
      <c r="F983" s="208"/>
      <c r="G983" s="206"/>
    </row>
    <row r="984" spans="6:7">
      <c r="F984" s="208"/>
      <c r="G984" s="206"/>
    </row>
    <row r="985" spans="6:7">
      <c r="F985" s="208"/>
      <c r="G985" s="206"/>
    </row>
    <row r="986" spans="6:7">
      <c r="F986" s="208"/>
      <c r="G986" s="206"/>
    </row>
    <row r="987" spans="6:7">
      <c r="F987" s="208"/>
      <c r="G987" s="206"/>
    </row>
    <row r="988" spans="6:7">
      <c r="F988" s="208"/>
      <c r="G988" s="206"/>
    </row>
    <row r="989" spans="6:7">
      <c r="F989" s="208"/>
      <c r="G989" s="206"/>
    </row>
    <row r="990" spans="6:7">
      <c r="F990" s="208"/>
      <c r="G990" s="206"/>
    </row>
    <row r="991" spans="6:7">
      <c r="F991" s="208"/>
      <c r="G991" s="206"/>
    </row>
    <row r="992" spans="6:7">
      <c r="F992" s="208"/>
      <c r="G992" s="206"/>
    </row>
    <row r="993" spans="6:7">
      <c r="F993" s="208"/>
      <c r="G993" s="206"/>
    </row>
    <row r="994" spans="6:7">
      <c r="F994" s="208"/>
      <c r="G994" s="206"/>
    </row>
    <row r="995" spans="6:7">
      <c r="F995" s="208"/>
      <c r="G995" s="206"/>
    </row>
    <row r="996" spans="6:7">
      <c r="F996" s="208"/>
      <c r="G996" s="206"/>
    </row>
    <row r="997" spans="6:7">
      <c r="F997" s="208"/>
      <c r="G997" s="206"/>
    </row>
    <row r="998" spans="6:7">
      <c r="F998" s="208"/>
      <c r="G998" s="206"/>
    </row>
    <row r="999" spans="6:7">
      <c r="F999" s="208"/>
      <c r="G999" s="206"/>
    </row>
    <row r="1000" spans="6:7">
      <c r="F1000" s="208"/>
      <c r="G1000" s="206"/>
    </row>
    <row r="1001" spans="6:7">
      <c r="F1001" s="208"/>
      <c r="G1001" s="206"/>
    </row>
    <row r="1002" spans="6:7">
      <c r="F1002" s="208"/>
      <c r="G1002" s="206"/>
    </row>
    <row r="1003" spans="6:7">
      <c r="F1003" s="208"/>
      <c r="G1003" s="206"/>
    </row>
    <row r="1004" spans="6:7">
      <c r="F1004" s="208"/>
      <c r="G1004" s="206"/>
    </row>
    <row r="1005" spans="6:7">
      <c r="F1005" s="208"/>
      <c r="G1005" s="206"/>
    </row>
    <row r="1006" spans="6:7">
      <c r="F1006" s="208"/>
      <c r="G1006" s="206"/>
    </row>
    <row r="1007" spans="6:7">
      <c r="F1007" s="208"/>
      <c r="G1007" s="206"/>
    </row>
    <row r="1008" spans="6:7">
      <c r="F1008" s="208"/>
      <c r="G1008" s="206"/>
    </row>
    <row r="1009" spans="6:7">
      <c r="F1009" s="208"/>
      <c r="G1009" s="206"/>
    </row>
    <row r="1010" spans="6:7">
      <c r="F1010" s="208"/>
      <c r="G1010" s="206"/>
    </row>
    <row r="1011" spans="6:7">
      <c r="F1011" s="208"/>
      <c r="G1011" s="206"/>
    </row>
    <row r="1012" spans="6:7">
      <c r="F1012" s="208"/>
      <c r="G1012" s="206"/>
    </row>
    <row r="1013" spans="6:7">
      <c r="F1013" s="208"/>
      <c r="G1013" s="206"/>
    </row>
    <row r="1014" spans="6:7">
      <c r="F1014" s="208"/>
      <c r="G1014" s="206"/>
    </row>
    <row r="1015" spans="6:7">
      <c r="F1015" s="208"/>
      <c r="G1015" s="206"/>
    </row>
    <row r="1016" spans="6:7">
      <c r="F1016" s="208"/>
      <c r="G1016" s="206"/>
    </row>
    <row r="1017" spans="6:7">
      <c r="F1017" s="208"/>
      <c r="G1017" s="206"/>
    </row>
    <row r="1018" spans="6:7">
      <c r="F1018" s="208"/>
      <c r="G1018" s="206"/>
    </row>
    <row r="1019" spans="6:7">
      <c r="F1019" s="208"/>
      <c r="G1019" s="206"/>
    </row>
    <row r="1020" spans="6:7">
      <c r="F1020" s="208"/>
      <c r="G1020" s="206"/>
    </row>
    <row r="1021" spans="6:7">
      <c r="F1021" s="208"/>
      <c r="G1021" s="206"/>
    </row>
    <row r="1022" spans="6:7">
      <c r="F1022" s="208"/>
      <c r="G1022" s="206"/>
    </row>
    <row r="1023" spans="6:7">
      <c r="F1023" s="208"/>
      <c r="G1023" s="206"/>
    </row>
    <row r="1024" spans="6:7">
      <c r="F1024" s="208"/>
      <c r="G1024" s="206"/>
    </row>
    <row r="1025" spans="6:7">
      <c r="F1025" s="208"/>
      <c r="G1025" s="206"/>
    </row>
    <row r="1026" spans="6:7">
      <c r="F1026" s="208"/>
      <c r="G1026" s="206"/>
    </row>
    <row r="1027" spans="6:7">
      <c r="F1027" s="208"/>
      <c r="G1027" s="206"/>
    </row>
    <row r="1028" spans="6:7">
      <c r="F1028" s="208"/>
      <c r="G1028" s="206"/>
    </row>
    <row r="1029" spans="6:7">
      <c r="F1029" s="208"/>
      <c r="G1029" s="206"/>
    </row>
    <row r="1030" spans="6:7">
      <c r="F1030" s="208"/>
      <c r="G1030" s="206"/>
    </row>
    <row r="1031" spans="6:7">
      <c r="F1031" s="208"/>
      <c r="G1031" s="206"/>
    </row>
    <row r="1032" spans="6:7">
      <c r="F1032" s="208"/>
      <c r="G1032" s="206"/>
    </row>
    <row r="1033" spans="6:7">
      <c r="F1033" s="208"/>
      <c r="G1033" s="206"/>
    </row>
    <row r="1034" spans="6:7">
      <c r="F1034" s="208"/>
      <c r="G1034" s="206"/>
    </row>
    <row r="1035" spans="6:7">
      <c r="F1035" s="208"/>
      <c r="G1035" s="206"/>
    </row>
    <row r="1036" spans="6:7">
      <c r="F1036" s="208"/>
      <c r="G1036" s="206"/>
    </row>
    <row r="1037" spans="6:7">
      <c r="F1037" s="208"/>
      <c r="G1037" s="206"/>
    </row>
    <row r="1038" spans="6:7">
      <c r="F1038" s="208"/>
      <c r="G1038" s="206"/>
    </row>
    <row r="1039" spans="6:7">
      <c r="F1039" s="208"/>
      <c r="G1039" s="206"/>
    </row>
    <row r="1040" spans="6:7">
      <c r="F1040" s="208"/>
      <c r="G1040" s="206"/>
    </row>
    <row r="1041" spans="6:7">
      <c r="F1041" s="208"/>
      <c r="G1041" s="206"/>
    </row>
    <row r="1042" spans="6:7">
      <c r="F1042" s="208"/>
      <c r="G1042" s="206"/>
    </row>
    <row r="1043" spans="6:7">
      <c r="F1043" s="208"/>
      <c r="G1043" s="206"/>
    </row>
    <row r="1044" spans="6:7">
      <c r="F1044" s="208"/>
      <c r="G1044" s="206"/>
    </row>
    <row r="1045" spans="6:7">
      <c r="F1045" s="208"/>
      <c r="G1045" s="206"/>
    </row>
    <row r="1046" spans="6:7">
      <c r="F1046" s="208"/>
      <c r="G1046" s="206"/>
    </row>
    <row r="1047" spans="6:7">
      <c r="F1047" s="208"/>
      <c r="G1047" s="206"/>
    </row>
    <row r="1048" spans="6:7">
      <c r="F1048" s="208"/>
      <c r="G1048" s="206"/>
    </row>
    <row r="1049" spans="6:7">
      <c r="F1049" s="208"/>
      <c r="G1049" s="206"/>
    </row>
    <row r="1050" spans="6:7">
      <c r="F1050" s="208"/>
      <c r="G1050" s="206"/>
    </row>
    <row r="1051" spans="6:7">
      <c r="F1051" s="208"/>
      <c r="G1051" s="206"/>
    </row>
    <row r="1052" spans="6:7">
      <c r="F1052" s="208"/>
      <c r="G1052" s="206"/>
    </row>
    <row r="1053" spans="6:7">
      <c r="F1053" s="208"/>
      <c r="G1053" s="206"/>
    </row>
    <row r="1054" spans="6:7">
      <c r="F1054" s="208"/>
      <c r="G1054" s="206"/>
    </row>
    <row r="1055" spans="6:7">
      <c r="F1055" s="208"/>
      <c r="G1055" s="206"/>
    </row>
    <row r="1056" spans="6:7">
      <c r="F1056" s="208"/>
      <c r="G1056" s="206"/>
    </row>
    <row r="1057" spans="6:7">
      <c r="F1057" s="208"/>
      <c r="G1057" s="206"/>
    </row>
    <row r="1058" spans="6:7">
      <c r="F1058" s="208"/>
      <c r="G1058" s="206"/>
    </row>
    <row r="1059" spans="6:7">
      <c r="F1059" s="208"/>
      <c r="G1059" s="206"/>
    </row>
    <row r="1060" spans="6:7">
      <c r="F1060" s="208"/>
      <c r="G1060" s="206"/>
    </row>
    <row r="1061" spans="6:7">
      <c r="F1061" s="208"/>
      <c r="G1061" s="206"/>
    </row>
    <row r="1062" spans="6:7">
      <c r="F1062" s="208"/>
      <c r="G1062" s="206"/>
    </row>
    <row r="1063" spans="6:7">
      <c r="F1063" s="208"/>
      <c r="G1063" s="206"/>
    </row>
    <row r="1064" spans="6:7">
      <c r="F1064" s="208"/>
      <c r="G1064" s="206"/>
    </row>
    <row r="1065" spans="6:7">
      <c r="F1065" s="208"/>
      <c r="G1065" s="206"/>
    </row>
    <row r="1066" spans="6:7">
      <c r="F1066" s="208"/>
      <c r="G1066" s="206"/>
    </row>
    <row r="1067" spans="6:7">
      <c r="F1067" s="208"/>
      <c r="G1067" s="206"/>
    </row>
    <row r="1068" spans="6:7">
      <c r="F1068" s="208"/>
      <c r="G1068" s="206"/>
    </row>
    <row r="1069" spans="6:7">
      <c r="F1069" s="208"/>
      <c r="G1069" s="206"/>
    </row>
    <row r="1070" spans="6:7">
      <c r="F1070" s="208"/>
      <c r="G1070" s="206"/>
    </row>
    <row r="1071" spans="6:7">
      <c r="F1071" s="208"/>
      <c r="G1071" s="206"/>
    </row>
    <row r="1072" spans="6:7">
      <c r="F1072" s="208"/>
      <c r="G1072" s="206"/>
    </row>
    <row r="1073" spans="6:7">
      <c r="F1073" s="208"/>
      <c r="G1073" s="206"/>
    </row>
    <row r="1074" spans="6:7">
      <c r="F1074" s="208"/>
      <c r="G1074" s="206"/>
    </row>
    <row r="1075" spans="6:7">
      <c r="F1075" s="208"/>
      <c r="G1075" s="206"/>
    </row>
    <row r="1076" spans="6:7">
      <c r="F1076" s="208"/>
      <c r="G1076" s="206"/>
    </row>
    <row r="1077" spans="6:7">
      <c r="F1077" s="208"/>
      <c r="G1077" s="206"/>
    </row>
    <row r="1078" spans="6:7">
      <c r="F1078" s="208"/>
      <c r="G1078" s="206"/>
    </row>
    <row r="1079" spans="6:7">
      <c r="F1079" s="208"/>
      <c r="G1079" s="206"/>
    </row>
    <row r="1080" spans="6:7">
      <c r="F1080" s="208"/>
      <c r="G1080" s="206"/>
    </row>
    <row r="1081" spans="6:7">
      <c r="F1081" s="208"/>
      <c r="G1081" s="206"/>
    </row>
    <row r="1082" spans="6:7">
      <c r="F1082" s="208"/>
      <c r="G1082" s="206"/>
    </row>
    <row r="1083" spans="6:7">
      <c r="F1083" s="208"/>
      <c r="G1083" s="206"/>
    </row>
    <row r="1084" spans="6:7">
      <c r="F1084" s="208"/>
      <c r="G1084" s="206"/>
    </row>
    <row r="1085" spans="6:7">
      <c r="F1085" s="208"/>
      <c r="G1085" s="206"/>
    </row>
    <row r="1086" spans="6:7">
      <c r="F1086" s="208"/>
      <c r="G1086" s="206"/>
    </row>
    <row r="1087" spans="6:7">
      <c r="F1087" s="208"/>
      <c r="G1087" s="206"/>
    </row>
    <row r="1088" spans="6:7">
      <c r="F1088" s="208"/>
      <c r="G1088" s="206"/>
    </row>
    <row r="1089" spans="6:7">
      <c r="F1089" s="208"/>
      <c r="G1089" s="206"/>
    </row>
    <row r="1090" spans="6:7">
      <c r="F1090" s="208"/>
      <c r="G1090" s="206"/>
    </row>
    <row r="1091" spans="6:7">
      <c r="F1091" s="208"/>
      <c r="G1091" s="206"/>
    </row>
    <row r="1092" spans="6:7">
      <c r="F1092" s="208"/>
      <c r="G1092" s="206"/>
    </row>
    <row r="1093" spans="6:7">
      <c r="F1093" s="208"/>
      <c r="G1093" s="206"/>
    </row>
    <row r="1094" spans="6:7">
      <c r="F1094" s="208"/>
      <c r="G1094" s="206"/>
    </row>
    <row r="1095" spans="6:7">
      <c r="F1095" s="208"/>
      <c r="G1095" s="206"/>
    </row>
    <row r="1096" spans="6:7">
      <c r="F1096" s="208"/>
      <c r="G1096" s="206"/>
    </row>
    <row r="1097" spans="6:7">
      <c r="F1097" s="208"/>
      <c r="G1097" s="206"/>
    </row>
    <row r="1098" spans="6:7">
      <c r="F1098" s="208"/>
      <c r="G1098" s="206"/>
    </row>
    <row r="1099" spans="6:7">
      <c r="F1099" s="208"/>
      <c r="G1099" s="206"/>
    </row>
    <row r="1100" spans="6:7">
      <c r="F1100" s="208"/>
      <c r="G1100" s="206"/>
    </row>
    <row r="1101" spans="6:7">
      <c r="F1101" s="208"/>
      <c r="G1101" s="206"/>
    </row>
    <row r="1102" spans="6:7">
      <c r="F1102" s="208"/>
      <c r="G1102" s="206"/>
    </row>
    <row r="1103" spans="6:7">
      <c r="F1103" s="208"/>
      <c r="G1103" s="206"/>
    </row>
    <row r="1104" spans="6:7">
      <c r="F1104" s="208"/>
      <c r="G1104" s="206"/>
    </row>
    <row r="1105" spans="6:7">
      <c r="F1105" s="208"/>
      <c r="G1105" s="206"/>
    </row>
    <row r="1106" spans="6:7">
      <c r="F1106" s="208"/>
      <c r="G1106" s="206"/>
    </row>
    <row r="1107" spans="6:7">
      <c r="F1107" s="208"/>
      <c r="G1107" s="206"/>
    </row>
    <row r="1108" spans="6:7">
      <c r="F1108" s="208"/>
      <c r="G1108" s="206"/>
    </row>
    <row r="1109" spans="6:7">
      <c r="F1109" s="208"/>
      <c r="G1109" s="206"/>
    </row>
    <row r="1110" spans="6:7">
      <c r="F1110" s="208"/>
      <c r="G1110" s="206"/>
    </row>
    <row r="1111" spans="6:7">
      <c r="F1111" s="208"/>
      <c r="G1111" s="206"/>
    </row>
    <row r="1112" spans="6:7">
      <c r="F1112" s="208"/>
      <c r="G1112" s="206"/>
    </row>
    <row r="1113" spans="6:7">
      <c r="F1113" s="208"/>
      <c r="G1113" s="206"/>
    </row>
    <row r="1114" spans="6:7">
      <c r="F1114" s="208"/>
      <c r="G1114" s="206"/>
    </row>
    <row r="1115" spans="6:7">
      <c r="F1115" s="208"/>
      <c r="G1115" s="206"/>
    </row>
    <row r="1116" spans="6:7">
      <c r="F1116" s="208"/>
      <c r="G1116" s="206"/>
    </row>
    <row r="1117" spans="6:7">
      <c r="F1117" s="208"/>
      <c r="G1117" s="206"/>
    </row>
    <row r="1118" spans="6:7">
      <c r="F1118" s="208"/>
      <c r="G1118" s="206"/>
    </row>
    <row r="1119" spans="6:7">
      <c r="F1119" s="208"/>
      <c r="G1119" s="206"/>
    </row>
    <row r="1120" spans="6:7">
      <c r="F1120" s="208"/>
      <c r="G1120" s="206"/>
    </row>
    <row r="1121" spans="6:7">
      <c r="F1121" s="208"/>
      <c r="G1121" s="206"/>
    </row>
    <row r="1122" spans="6:7">
      <c r="F1122" s="208"/>
      <c r="G1122" s="206"/>
    </row>
    <row r="1123" spans="6:7">
      <c r="F1123" s="208"/>
      <c r="G1123" s="206"/>
    </row>
    <row r="1124" spans="6:7">
      <c r="F1124" s="208"/>
      <c r="G1124" s="206"/>
    </row>
    <row r="1125" spans="6:7">
      <c r="F1125" s="208"/>
      <c r="G1125" s="206"/>
    </row>
    <row r="1126" spans="6:7">
      <c r="F1126" s="208"/>
      <c r="G1126" s="206"/>
    </row>
    <row r="1127" spans="6:7">
      <c r="F1127" s="208"/>
      <c r="G1127" s="206"/>
    </row>
    <row r="1128" spans="6:7">
      <c r="F1128" s="208"/>
      <c r="G1128" s="206"/>
    </row>
    <row r="1129" spans="6:7">
      <c r="F1129" s="208"/>
      <c r="G1129" s="206"/>
    </row>
    <row r="1130" spans="6:7">
      <c r="F1130" s="208"/>
      <c r="G1130" s="206"/>
    </row>
    <row r="1131" spans="6:7">
      <c r="F1131" s="208"/>
      <c r="G1131" s="206"/>
    </row>
    <row r="1132" spans="6:7">
      <c r="F1132" s="208"/>
      <c r="G1132" s="206"/>
    </row>
    <row r="1133" spans="6:7">
      <c r="F1133" s="208"/>
      <c r="G1133" s="206"/>
    </row>
    <row r="1134" spans="6:7">
      <c r="F1134" s="208"/>
      <c r="G1134" s="206"/>
    </row>
    <row r="1135" spans="6:7">
      <c r="F1135" s="208"/>
      <c r="G1135" s="206"/>
    </row>
    <row r="1136" spans="6:7">
      <c r="F1136" s="208"/>
      <c r="G1136" s="206"/>
    </row>
    <row r="1137" spans="6:7">
      <c r="F1137" s="208"/>
      <c r="G1137" s="206"/>
    </row>
    <row r="1138" spans="6:7">
      <c r="F1138" s="208"/>
      <c r="G1138" s="206"/>
    </row>
    <row r="1139" spans="6:7">
      <c r="F1139" s="208"/>
      <c r="G1139" s="206"/>
    </row>
    <row r="1140" spans="6:7">
      <c r="F1140" s="208"/>
      <c r="G1140" s="206"/>
    </row>
    <row r="1141" spans="6:7">
      <c r="F1141" s="208"/>
      <c r="G1141" s="206"/>
    </row>
    <row r="1142" spans="6:7">
      <c r="F1142" s="208"/>
      <c r="G1142" s="206"/>
    </row>
    <row r="1143" spans="6:7">
      <c r="F1143" s="208"/>
      <c r="G1143" s="206"/>
    </row>
    <row r="1144" spans="6:7">
      <c r="F1144" s="208"/>
      <c r="G1144" s="206"/>
    </row>
    <row r="1145" spans="6:7">
      <c r="F1145" s="208"/>
      <c r="G1145" s="206"/>
    </row>
    <row r="1146" spans="6:7">
      <c r="F1146" s="208"/>
      <c r="G1146" s="206"/>
    </row>
    <row r="1147" spans="6:7">
      <c r="F1147" s="208"/>
      <c r="G1147" s="206"/>
    </row>
    <row r="1148" spans="6:7">
      <c r="F1148" s="208"/>
      <c r="G1148" s="206"/>
    </row>
    <row r="1149" spans="6:7">
      <c r="F1149" s="208"/>
      <c r="G1149" s="206"/>
    </row>
    <row r="1150" spans="6:7">
      <c r="F1150" s="208"/>
      <c r="G1150" s="206"/>
    </row>
    <row r="1151" spans="6:7">
      <c r="F1151" s="208"/>
      <c r="G1151" s="206"/>
    </row>
    <row r="1152" spans="6:7">
      <c r="F1152" s="208"/>
      <c r="G1152" s="206"/>
    </row>
    <row r="1153" spans="6:7">
      <c r="F1153" s="208"/>
      <c r="G1153" s="206"/>
    </row>
    <row r="1154" spans="6:7">
      <c r="F1154" s="208"/>
      <c r="G1154" s="206"/>
    </row>
    <row r="1155" spans="6:7">
      <c r="F1155" s="208"/>
      <c r="G1155" s="206"/>
    </row>
    <row r="1156" spans="6:7">
      <c r="F1156" s="208"/>
      <c r="G1156" s="206"/>
    </row>
    <row r="1157" spans="6:7">
      <c r="F1157" s="208"/>
      <c r="G1157" s="206"/>
    </row>
    <row r="1158" spans="6:7">
      <c r="F1158" s="208"/>
      <c r="G1158" s="206"/>
    </row>
    <row r="1159" spans="6:7">
      <c r="F1159" s="208"/>
      <c r="G1159" s="206"/>
    </row>
    <row r="1160" spans="6:7">
      <c r="F1160" s="208"/>
      <c r="G1160" s="206"/>
    </row>
    <row r="1161" spans="6:7">
      <c r="F1161" s="208"/>
      <c r="G1161" s="206"/>
    </row>
    <row r="1162" spans="6:7">
      <c r="F1162" s="208"/>
      <c r="G1162" s="206"/>
    </row>
    <row r="1163" spans="6:7">
      <c r="F1163" s="208"/>
      <c r="G1163" s="206"/>
    </row>
    <row r="1164" spans="6:7">
      <c r="F1164" s="208"/>
      <c r="G1164" s="206"/>
    </row>
    <row r="1165" spans="6:7">
      <c r="F1165" s="208"/>
      <c r="G1165" s="206"/>
    </row>
    <row r="1166" spans="6:7">
      <c r="F1166" s="208"/>
      <c r="G1166" s="206"/>
    </row>
    <row r="1167" spans="6:7">
      <c r="F1167" s="208"/>
      <c r="G1167" s="206"/>
    </row>
    <row r="1168" spans="6:7">
      <c r="F1168" s="208"/>
      <c r="G1168" s="206"/>
    </row>
    <row r="1169" spans="6:7">
      <c r="F1169" s="208"/>
      <c r="G1169" s="206"/>
    </row>
    <row r="1170" spans="6:7">
      <c r="F1170" s="208"/>
      <c r="G1170" s="206"/>
    </row>
    <row r="1171" spans="6:7">
      <c r="F1171" s="208"/>
      <c r="G1171" s="206"/>
    </row>
    <row r="1172" spans="6:7">
      <c r="F1172" s="208"/>
      <c r="G1172" s="206"/>
    </row>
    <row r="1173" spans="6:7">
      <c r="F1173" s="208"/>
      <c r="G1173" s="206"/>
    </row>
    <row r="1174" spans="6:7">
      <c r="F1174" s="208"/>
      <c r="G1174" s="206"/>
    </row>
    <row r="1175" spans="6:7">
      <c r="F1175" s="208"/>
      <c r="G1175" s="206"/>
    </row>
    <row r="1176" spans="6:7">
      <c r="F1176" s="208"/>
      <c r="G1176" s="206"/>
    </row>
    <row r="1177" spans="6:7">
      <c r="F1177" s="208"/>
      <c r="G1177" s="206"/>
    </row>
    <row r="1178" spans="6:7">
      <c r="F1178" s="208"/>
      <c r="G1178" s="206"/>
    </row>
    <row r="1179" spans="6:7">
      <c r="F1179" s="208"/>
      <c r="G1179" s="206"/>
    </row>
    <row r="1180" spans="6:7">
      <c r="F1180" s="208"/>
      <c r="G1180" s="206"/>
    </row>
    <row r="1181" spans="6:7">
      <c r="F1181" s="208"/>
      <c r="G1181" s="206"/>
    </row>
    <row r="1182" spans="6:7">
      <c r="F1182" s="208"/>
      <c r="G1182" s="206"/>
    </row>
    <row r="1183" spans="6:7">
      <c r="F1183" s="208"/>
      <c r="G1183" s="206"/>
    </row>
    <row r="1184" spans="6:7">
      <c r="F1184" s="208"/>
      <c r="G1184" s="206"/>
    </row>
    <row r="1185" spans="6:7">
      <c r="F1185" s="208"/>
      <c r="G1185" s="206"/>
    </row>
    <row r="1186" spans="6:7">
      <c r="F1186" s="208"/>
      <c r="G1186" s="206"/>
    </row>
    <row r="1187" spans="6:7">
      <c r="F1187" s="208"/>
      <c r="G1187" s="206"/>
    </row>
    <row r="1188" spans="6:7">
      <c r="F1188" s="208"/>
      <c r="G1188" s="206"/>
    </row>
    <row r="1189" spans="6:7">
      <c r="F1189" s="208"/>
      <c r="G1189" s="206"/>
    </row>
    <row r="1190" spans="6:7">
      <c r="F1190" s="208"/>
      <c r="G1190" s="206"/>
    </row>
    <row r="1191" spans="6:7">
      <c r="F1191" s="208"/>
      <c r="G1191" s="206"/>
    </row>
    <row r="1192" spans="6:7">
      <c r="F1192" s="208"/>
      <c r="G1192" s="206"/>
    </row>
    <row r="1193" spans="6:7">
      <c r="F1193" s="208"/>
      <c r="G1193" s="206"/>
    </row>
    <row r="1194" spans="6:7">
      <c r="F1194" s="208"/>
      <c r="G1194" s="206"/>
    </row>
    <row r="1195" spans="6:7">
      <c r="F1195" s="208"/>
      <c r="G1195" s="206"/>
    </row>
    <row r="1196" spans="6:7">
      <c r="F1196" s="208"/>
      <c r="G1196" s="206"/>
    </row>
    <row r="1197" spans="6:7">
      <c r="F1197" s="208"/>
      <c r="G1197" s="206"/>
    </row>
    <row r="1198" spans="6:7">
      <c r="F1198" s="208"/>
      <c r="G1198" s="206"/>
    </row>
    <row r="1199" spans="6:7">
      <c r="F1199" s="208"/>
      <c r="G1199" s="206"/>
    </row>
    <row r="1200" spans="6:7">
      <c r="F1200" s="208"/>
      <c r="G1200" s="206"/>
    </row>
    <row r="1201" spans="6:7">
      <c r="F1201" s="208"/>
      <c r="G1201" s="206"/>
    </row>
    <row r="1202" spans="6:7">
      <c r="F1202" s="208"/>
      <c r="G1202" s="206"/>
    </row>
    <row r="1203" spans="6:7">
      <c r="F1203" s="208"/>
      <c r="G1203" s="206"/>
    </row>
    <row r="1204" spans="6:7">
      <c r="F1204" s="208"/>
      <c r="G1204" s="206"/>
    </row>
    <row r="1205" spans="6:7">
      <c r="F1205" s="208"/>
      <c r="G1205" s="206"/>
    </row>
    <row r="1206" spans="6:7">
      <c r="F1206" s="208"/>
      <c r="G1206" s="206"/>
    </row>
    <row r="1207" spans="6:7">
      <c r="F1207" s="208"/>
      <c r="G1207" s="206"/>
    </row>
    <row r="1208" spans="6:7">
      <c r="F1208" s="208"/>
      <c r="G1208" s="206"/>
    </row>
    <row r="1209" spans="6:7">
      <c r="F1209" s="208"/>
      <c r="G1209" s="206"/>
    </row>
    <row r="1210" spans="6:7">
      <c r="F1210" s="208"/>
      <c r="G1210" s="206"/>
    </row>
    <row r="1211" spans="6:7">
      <c r="F1211" s="208"/>
      <c r="G1211" s="206"/>
    </row>
    <row r="1212" spans="6:7">
      <c r="F1212" s="208"/>
      <c r="G1212" s="206"/>
    </row>
    <row r="1213" spans="6:7">
      <c r="F1213" s="208"/>
      <c r="G1213" s="206"/>
    </row>
    <row r="1214" spans="6:7">
      <c r="F1214" s="208"/>
      <c r="G1214" s="206"/>
    </row>
    <row r="1215" spans="6:7">
      <c r="F1215" s="208"/>
      <c r="G1215" s="206"/>
    </row>
    <row r="1216" spans="6:7">
      <c r="F1216" s="208"/>
      <c r="G1216" s="206"/>
    </row>
    <row r="1217" spans="6:7">
      <c r="F1217" s="208"/>
      <c r="G1217" s="206"/>
    </row>
    <row r="1218" spans="6:7">
      <c r="F1218" s="208"/>
      <c r="G1218" s="206"/>
    </row>
    <row r="1219" spans="6:7">
      <c r="F1219" s="208"/>
      <c r="G1219" s="206"/>
    </row>
    <row r="1220" spans="6:7">
      <c r="F1220" s="208"/>
      <c r="G1220" s="206"/>
    </row>
    <row r="1221" spans="6:7">
      <c r="F1221" s="208"/>
      <c r="G1221" s="206"/>
    </row>
    <row r="1222" spans="6:7">
      <c r="F1222" s="208"/>
      <c r="G1222" s="206"/>
    </row>
    <row r="1223" spans="6:7">
      <c r="F1223" s="208"/>
      <c r="G1223" s="206"/>
    </row>
    <row r="1224" spans="6:7">
      <c r="F1224" s="208"/>
      <c r="G1224" s="206"/>
    </row>
    <row r="1225" spans="6:7">
      <c r="F1225" s="208"/>
      <c r="G1225" s="206"/>
    </row>
    <row r="1226" spans="6:7">
      <c r="F1226" s="208"/>
      <c r="G1226" s="206"/>
    </row>
    <row r="1227" spans="6:7">
      <c r="F1227" s="208"/>
      <c r="G1227" s="206"/>
    </row>
    <row r="1228" spans="6:7">
      <c r="F1228" s="208"/>
      <c r="G1228" s="206"/>
    </row>
    <row r="1229" spans="6:7">
      <c r="F1229" s="208"/>
      <c r="G1229" s="206"/>
    </row>
    <row r="1230" spans="6:7">
      <c r="F1230" s="208"/>
      <c r="G1230" s="206"/>
    </row>
    <row r="1231" spans="6:7">
      <c r="F1231" s="208"/>
      <c r="G1231" s="206"/>
    </row>
    <row r="1232" spans="6:7">
      <c r="F1232" s="208"/>
      <c r="G1232" s="206"/>
    </row>
    <row r="1233" spans="6:7">
      <c r="F1233" s="208"/>
      <c r="G1233" s="206"/>
    </row>
    <row r="1234" spans="6:7">
      <c r="F1234" s="208"/>
      <c r="G1234" s="206"/>
    </row>
    <row r="1235" spans="6:7">
      <c r="F1235" s="208"/>
      <c r="G1235" s="206"/>
    </row>
    <row r="1236" spans="6:7">
      <c r="F1236" s="208"/>
      <c r="G1236" s="206"/>
    </row>
    <row r="1237" spans="6:7">
      <c r="F1237" s="208"/>
      <c r="G1237" s="206"/>
    </row>
    <row r="1238" spans="6:7">
      <c r="F1238" s="208"/>
      <c r="G1238" s="206"/>
    </row>
    <row r="1239" spans="6:7">
      <c r="F1239" s="208"/>
      <c r="G1239" s="206"/>
    </row>
    <row r="1240" spans="6:7">
      <c r="F1240" s="208"/>
      <c r="G1240" s="206"/>
    </row>
    <row r="1241" spans="6:7">
      <c r="F1241" s="208"/>
      <c r="G1241" s="206"/>
    </row>
  </sheetData>
  <pageMargins left="0.31496062992125984" right="0.31496062992125984" top="0.55118110236220474" bottom="0.35433070866141736" header="0.31496062992125984" footer="0.31496062992125984"/>
  <pageSetup paperSize="9" scale="59" orientation="landscape" r:id="rId1"/>
  <headerFooter>
    <oddHeader>&amp;C&amp;"MS Sans Serif,Félkövér"XXI. Rezét Kupa 2018.
Pirtó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1"/>
  <sheetViews>
    <sheetView topLeftCell="G7" zoomScale="115" zoomScaleNormal="115" workbookViewId="0">
      <selection activeCell="G1" sqref="G1"/>
    </sheetView>
  </sheetViews>
  <sheetFormatPr defaultRowHeight="14.25"/>
  <cols>
    <col min="1" max="1" width="5" style="195" customWidth="1"/>
    <col min="2" max="2" width="4.85546875" style="186" customWidth="1"/>
    <col min="3" max="3" width="3.42578125" style="186" hidden="1" customWidth="1"/>
    <col min="4" max="5" width="4.5703125" style="186" customWidth="1"/>
    <col min="6" max="6" width="24.85546875" style="210" customWidth="1"/>
    <col min="7" max="7" width="14.42578125" style="211" customWidth="1"/>
    <col min="8" max="28" width="6.28515625" style="195" customWidth="1"/>
    <col min="29" max="29" width="5.7109375" style="195" customWidth="1"/>
    <col min="30" max="30" width="7.28515625" style="209" customWidth="1"/>
    <col min="31" max="31" width="7.140625" style="195" customWidth="1"/>
    <col min="32" max="256" width="9.140625" style="195"/>
    <col min="257" max="257" width="5" style="195" customWidth="1"/>
    <col min="258" max="258" width="4.85546875" style="195" customWidth="1"/>
    <col min="259" max="259" width="0" style="195" hidden="1" customWidth="1"/>
    <col min="260" max="261" width="4.5703125" style="195" customWidth="1"/>
    <col min="262" max="262" width="24.85546875" style="195" customWidth="1"/>
    <col min="263" max="263" width="14.42578125" style="195" customWidth="1"/>
    <col min="264" max="284" width="4.7109375" style="195" customWidth="1"/>
    <col min="285" max="285" width="5.7109375" style="195" customWidth="1"/>
    <col min="286" max="286" width="7.28515625" style="195" customWidth="1"/>
    <col min="287" max="287" width="7.140625" style="195" customWidth="1"/>
    <col min="288" max="512" width="9.140625" style="195"/>
    <col min="513" max="513" width="5" style="195" customWidth="1"/>
    <col min="514" max="514" width="4.85546875" style="195" customWidth="1"/>
    <col min="515" max="515" width="0" style="195" hidden="1" customWidth="1"/>
    <col min="516" max="517" width="4.5703125" style="195" customWidth="1"/>
    <col min="518" max="518" width="24.85546875" style="195" customWidth="1"/>
    <col min="519" max="519" width="14.42578125" style="195" customWidth="1"/>
    <col min="520" max="540" width="4.7109375" style="195" customWidth="1"/>
    <col min="541" max="541" width="5.7109375" style="195" customWidth="1"/>
    <col min="542" max="542" width="7.28515625" style="195" customWidth="1"/>
    <col min="543" max="543" width="7.140625" style="195" customWidth="1"/>
    <col min="544" max="768" width="9.140625" style="195"/>
    <col min="769" max="769" width="5" style="195" customWidth="1"/>
    <col min="770" max="770" width="4.85546875" style="195" customWidth="1"/>
    <col min="771" max="771" width="0" style="195" hidden="1" customWidth="1"/>
    <col min="772" max="773" width="4.5703125" style="195" customWidth="1"/>
    <col min="774" max="774" width="24.85546875" style="195" customWidth="1"/>
    <col min="775" max="775" width="14.42578125" style="195" customWidth="1"/>
    <col min="776" max="796" width="4.7109375" style="195" customWidth="1"/>
    <col min="797" max="797" width="5.7109375" style="195" customWidth="1"/>
    <col min="798" max="798" width="7.28515625" style="195" customWidth="1"/>
    <col min="799" max="799" width="7.140625" style="195" customWidth="1"/>
    <col min="800" max="1024" width="9.140625" style="195"/>
    <col min="1025" max="1025" width="5" style="195" customWidth="1"/>
    <col min="1026" max="1026" width="4.85546875" style="195" customWidth="1"/>
    <col min="1027" max="1027" width="0" style="195" hidden="1" customWidth="1"/>
    <col min="1028" max="1029" width="4.5703125" style="195" customWidth="1"/>
    <col min="1030" max="1030" width="24.85546875" style="195" customWidth="1"/>
    <col min="1031" max="1031" width="14.42578125" style="195" customWidth="1"/>
    <col min="1032" max="1052" width="4.7109375" style="195" customWidth="1"/>
    <col min="1053" max="1053" width="5.7109375" style="195" customWidth="1"/>
    <col min="1054" max="1054" width="7.28515625" style="195" customWidth="1"/>
    <col min="1055" max="1055" width="7.140625" style="195" customWidth="1"/>
    <col min="1056" max="1280" width="9.140625" style="195"/>
    <col min="1281" max="1281" width="5" style="195" customWidth="1"/>
    <col min="1282" max="1282" width="4.85546875" style="195" customWidth="1"/>
    <col min="1283" max="1283" width="0" style="195" hidden="1" customWidth="1"/>
    <col min="1284" max="1285" width="4.5703125" style="195" customWidth="1"/>
    <col min="1286" max="1286" width="24.85546875" style="195" customWidth="1"/>
    <col min="1287" max="1287" width="14.42578125" style="195" customWidth="1"/>
    <col min="1288" max="1308" width="4.7109375" style="195" customWidth="1"/>
    <col min="1309" max="1309" width="5.7109375" style="195" customWidth="1"/>
    <col min="1310" max="1310" width="7.28515625" style="195" customWidth="1"/>
    <col min="1311" max="1311" width="7.140625" style="195" customWidth="1"/>
    <col min="1312" max="1536" width="9.140625" style="195"/>
    <col min="1537" max="1537" width="5" style="195" customWidth="1"/>
    <col min="1538" max="1538" width="4.85546875" style="195" customWidth="1"/>
    <col min="1539" max="1539" width="0" style="195" hidden="1" customWidth="1"/>
    <col min="1540" max="1541" width="4.5703125" style="195" customWidth="1"/>
    <col min="1542" max="1542" width="24.85546875" style="195" customWidth="1"/>
    <col min="1543" max="1543" width="14.42578125" style="195" customWidth="1"/>
    <col min="1544" max="1564" width="4.7109375" style="195" customWidth="1"/>
    <col min="1565" max="1565" width="5.7109375" style="195" customWidth="1"/>
    <col min="1566" max="1566" width="7.28515625" style="195" customWidth="1"/>
    <col min="1567" max="1567" width="7.140625" style="195" customWidth="1"/>
    <col min="1568" max="1792" width="9.140625" style="195"/>
    <col min="1793" max="1793" width="5" style="195" customWidth="1"/>
    <col min="1794" max="1794" width="4.85546875" style="195" customWidth="1"/>
    <col min="1795" max="1795" width="0" style="195" hidden="1" customWidth="1"/>
    <col min="1796" max="1797" width="4.5703125" style="195" customWidth="1"/>
    <col min="1798" max="1798" width="24.85546875" style="195" customWidth="1"/>
    <col min="1799" max="1799" width="14.42578125" style="195" customWidth="1"/>
    <col min="1800" max="1820" width="4.7109375" style="195" customWidth="1"/>
    <col min="1821" max="1821" width="5.7109375" style="195" customWidth="1"/>
    <col min="1822" max="1822" width="7.28515625" style="195" customWidth="1"/>
    <col min="1823" max="1823" width="7.140625" style="195" customWidth="1"/>
    <col min="1824" max="2048" width="9.140625" style="195"/>
    <col min="2049" max="2049" width="5" style="195" customWidth="1"/>
    <col min="2050" max="2050" width="4.85546875" style="195" customWidth="1"/>
    <col min="2051" max="2051" width="0" style="195" hidden="1" customWidth="1"/>
    <col min="2052" max="2053" width="4.5703125" style="195" customWidth="1"/>
    <col min="2054" max="2054" width="24.85546875" style="195" customWidth="1"/>
    <col min="2055" max="2055" width="14.42578125" style="195" customWidth="1"/>
    <col min="2056" max="2076" width="4.7109375" style="195" customWidth="1"/>
    <col min="2077" max="2077" width="5.7109375" style="195" customWidth="1"/>
    <col min="2078" max="2078" width="7.28515625" style="195" customWidth="1"/>
    <col min="2079" max="2079" width="7.140625" style="195" customWidth="1"/>
    <col min="2080" max="2304" width="9.140625" style="195"/>
    <col min="2305" max="2305" width="5" style="195" customWidth="1"/>
    <col min="2306" max="2306" width="4.85546875" style="195" customWidth="1"/>
    <col min="2307" max="2307" width="0" style="195" hidden="1" customWidth="1"/>
    <col min="2308" max="2309" width="4.5703125" style="195" customWidth="1"/>
    <col min="2310" max="2310" width="24.85546875" style="195" customWidth="1"/>
    <col min="2311" max="2311" width="14.42578125" style="195" customWidth="1"/>
    <col min="2312" max="2332" width="4.7109375" style="195" customWidth="1"/>
    <col min="2333" max="2333" width="5.7109375" style="195" customWidth="1"/>
    <col min="2334" max="2334" width="7.28515625" style="195" customWidth="1"/>
    <col min="2335" max="2335" width="7.140625" style="195" customWidth="1"/>
    <col min="2336" max="2560" width="9.140625" style="195"/>
    <col min="2561" max="2561" width="5" style="195" customWidth="1"/>
    <col min="2562" max="2562" width="4.85546875" style="195" customWidth="1"/>
    <col min="2563" max="2563" width="0" style="195" hidden="1" customWidth="1"/>
    <col min="2564" max="2565" width="4.5703125" style="195" customWidth="1"/>
    <col min="2566" max="2566" width="24.85546875" style="195" customWidth="1"/>
    <col min="2567" max="2567" width="14.42578125" style="195" customWidth="1"/>
    <col min="2568" max="2588" width="4.7109375" style="195" customWidth="1"/>
    <col min="2589" max="2589" width="5.7109375" style="195" customWidth="1"/>
    <col min="2590" max="2590" width="7.28515625" style="195" customWidth="1"/>
    <col min="2591" max="2591" width="7.140625" style="195" customWidth="1"/>
    <col min="2592" max="2816" width="9.140625" style="195"/>
    <col min="2817" max="2817" width="5" style="195" customWidth="1"/>
    <col min="2818" max="2818" width="4.85546875" style="195" customWidth="1"/>
    <col min="2819" max="2819" width="0" style="195" hidden="1" customWidth="1"/>
    <col min="2820" max="2821" width="4.5703125" style="195" customWidth="1"/>
    <col min="2822" max="2822" width="24.85546875" style="195" customWidth="1"/>
    <col min="2823" max="2823" width="14.42578125" style="195" customWidth="1"/>
    <col min="2824" max="2844" width="4.7109375" style="195" customWidth="1"/>
    <col min="2845" max="2845" width="5.7109375" style="195" customWidth="1"/>
    <col min="2846" max="2846" width="7.28515625" style="195" customWidth="1"/>
    <col min="2847" max="2847" width="7.140625" style="195" customWidth="1"/>
    <col min="2848" max="3072" width="9.140625" style="195"/>
    <col min="3073" max="3073" width="5" style="195" customWidth="1"/>
    <col min="3074" max="3074" width="4.85546875" style="195" customWidth="1"/>
    <col min="3075" max="3075" width="0" style="195" hidden="1" customWidth="1"/>
    <col min="3076" max="3077" width="4.5703125" style="195" customWidth="1"/>
    <col min="3078" max="3078" width="24.85546875" style="195" customWidth="1"/>
    <col min="3079" max="3079" width="14.42578125" style="195" customWidth="1"/>
    <col min="3080" max="3100" width="4.7109375" style="195" customWidth="1"/>
    <col min="3101" max="3101" width="5.7109375" style="195" customWidth="1"/>
    <col min="3102" max="3102" width="7.28515625" style="195" customWidth="1"/>
    <col min="3103" max="3103" width="7.140625" style="195" customWidth="1"/>
    <col min="3104" max="3328" width="9.140625" style="195"/>
    <col min="3329" max="3329" width="5" style="195" customWidth="1"/>
    <col min="3330" max="3330" width="4.85546875" style="195" customWidth="1"/>
    <col min="3331" max="3331" width="0" style="195" hidden="1" customWidth="1"/>
    <col min="3332" max="3333" width="4.5703125" style="195" customWidth="1"/>
    <col min="3334" max="3334" width="24.85546875" style="195" customWidth="1"/>
    <col min="3335" max="3335" width="14.42578125" style="195" customWidth="1"/>
    <col min="3336" max="3356" width="4.7109375" style="195" customWidth="1"/>
    <col min="3357" max="3357" width="5.7109375" style="195" customWidth="1"/>
    <col min="3358" max="3358" width="7.28515625" style="195" customWidth="1"/>
    <col min="3359" max="3359" width="7.140625" style="195" customWidth="1"/>
    <col min="3360" max="3584" width="9.140625" style="195"/>
    <col min="3585" max="3585" width="5" style="195" customWidth="1"/>
    <col min="3586" max="3586" width="4.85546875" style="195" customWidth="1"/>
    <col min="3587" max="3587" width="0" style="195" hidden="1" customWidth="1"/>
    <col min="3588" max="3589" width="4.5703125" style="195" customWidth="1"/>
    <col min="3590" max="3590" width="24.85546875" style="195" customWidth="1"/>
    <col min="3591" max="3591" width="14.42578125" style="195" customWidth="1"/>
    <col min="3592" max="3612" width="4.7109375" style="195" customWidth="1"/>
    <col min="3613" max="3613" width="5.7109375" style="195" customWidth="1"/>
    <col min="3614" max="3614" width="7.28515625" style="195" customWidth="1"/>
    <col min="3615" max="3615" width="7.140625" style="195" customWidth="1"/>
    <col min="3616" max="3840" width="9.140625" style="195"/>
    <col min="3841" max="3841" width="5" style="195" customWidth="1"/>
    <col min="3842" max="3842" width="4.85546875" style="195" customWidth="1"/>
    <col min="3843" max="3843" width="0" style="195" hidden="1" customWidth="1"/>
    <col min="3844" max="3845" width="4.5703125" style="195" customWidth="1"/>
    <col min="3846" max="3846" width="24.85546875" style="195" customWidth="1"/>
    <col min="3847" max="3847" width="14.42578125" style="195" customWidth="1"/>
    <col min="3848" max="3868" width="4.7109375" style="195" customWidth="1"/>
    <col min="3869" max="3869" width="5.7109375" style="195" customWidth="1"/>
    <col min="3870" max="3870" width="7.28515625" style="195" customWidth="1"/>
    <col min="3871" max="3871" width="7.140625" style="195" customWidth="1"/>
    <col min="3872" max="4096" width="9.140625" style="195"/>
    <col min="4097" max="4097" width="5" style="195" customWidth="1"/>
    <col min="4098" max="4098" width="4.85546875" style="195" customWidth="1"/>
    <col min="4099" max="4099" width="0" style="195" hidden="1" customWidth="1"/>
    <col min="4100" max="4101" width="4.5703125" style="195" customWidth="1"/>
    <col min="4102" max="4102" width="24.85546875" style="195" customWidth="1"/>
    <col min="4103" max="4103" width="14.42578125" style="195" customWidth="1"/>
    <col min="4104" max="4124" width="4.7109375" style="195" customWidth="1"/>
    <col min="4125" max="4125" width="5.7109375" style="195" customWidth="1"/>
    <col min="4126" max="4126" width="7.28515625" style="195" customWidth="1"/>
    <col min="4127" max="4127" width="7.140625" style="195" customWidth="1"/>
    <col min="4128" max="4352" width="9.140625" style="195"/>
    <col min="4353" max="4353" width="5" style="195" customWidth="1"/>
    <col min="4354" max="4354" width="4.85546875" style="195" customWidth="1"/>
    <col min="4355" max="4355" width="0" style="195" hidden="1" customWidth="1"/>
    <col min="4356" max="4357" width="4.5703125" style="195" customWidth="1"/>
    <col min="4358" max="4358" width="24.85546875" style="195" customWidth="1"/>
    <col min="4359" max="4359" width="14.42578125" style="195" customWidth="1"/>
    <col min="4360" max="4380" width="4.7109375" style="195" customWidth="1"/>
    <col min="4381" max="4381" width="5.7109375" style="195" customWidth="1"/>
    <col min="4382" max="4382" width="7.28515625" style="195" customWidth="1"/>
    <col min="4383" max="4383" width="7.140625" style="195" customWidth="1"/>
    <col min="4384" max="4608" width="9.140625" style="195"/>
    <col min="4609" max="4609" width="5" style="195" customWidth="1"/>
    <col min="4610" max="4610" width="4.85546875" style="195" customWidth="1"/>
    <col min="4611" max="4611" width="0" style="195" hidden="1" customWidth="1"/>
    <col min="4612" max="4613" width="4.5703125" style="195" customWidth="1"/>
    <col min="4614" max="4614" width="24.85546875" style="195" customWidth="1"/>
    <col min="4615" max="4615" width="14.42578125" style="195" customWidth="1"/>
    <col min="4616" max="4636" width="4.7109375" style="195" customWidth="1"/>
    <col min="4637" max="4637" width="5.7109375" style="195" customWidth="1"/>
    <col min="4638" max="4638" width="7.28515625" style="195" customWidth="1"/>
    <col min="4639" max="4639" width="7.140625" style="195" customWidth="1"/>
    <col min="4640" max="4864" width="9.140625" style="195"/>
    <col min="4865" max="4865" width="5" style="195" customWidth="1"/>
    <col min="4866" max="4866" width="4.85546875" style="195" customWidth="1"/>
    <col min="4867" max="4867" width="0" style="195" hidden="1" customWidth="1"/>
    <col min="4868" max="4869" width="4.5703125" style="195" customWidth="1"/>
    <col min="4870" max="4870" width="24.85546875" style="195" customWidth="1"/>
    <col min="4871" max="4871" width="14.42578125" style="195" customWidth="1"/>
    <col min="4872" max="4892" width="4.7109375" style="195" customWidth="1"/>
    <col min="4893" max="4893" width="5.7109375" style="195" customWidth="1"/>
    <col min="4894" max="4894" width="7.28515625" style="195" customWidth="1"/>
    <col min="4895" max="4895" width="7.140625" style="195" customWidth="1"/>
    <col min="4896" max="5120" width="9.140625" style="195"/>
    <col min="5121" max="5121" width="5" style="195" customWidth="1"/>
    <col min="5122" max="5122" width="4.85546875" style="195" customWidth="1"/>
    <col min="5123" max="5123" width="0" style="195" hidden="1" customWidth="1"/>
    <col min="5124" max="5125" width="4.5703125" style="195" customWidth="1"/>
    <col min="5126" max="5126" width="24.85546875" style="195" customWidth="1"/>
    <col min="5127" max="5127" width="14.42578125" style="195" customWidth="1"/>
    <col min="5128" max="5148" width="4.7109375" style="195" customWidth="1"/>
    <col min="5149" max="5149" width="5.7109375" style="195" customWidth="1"/>
    <col min="5150" max="5150" width="7.28515625" style="195" customWidth="1"/>
    <col min="5151" max="5151" width="7.140625" style="195" customWidth="1"/>
    <col min="5152" max="5376" width="9.140625" style="195"/>
    <col min="5377" max="5377" width="5" style="195" customWidth="1"/>
    <col min="5378" max="5378" width="4.85546875" style="195" customWidth="1"/>
    <col min="5379" max="5379" width="0" style="195" hidden="1" customWidth="1"/>
    <col min="5380" max="5381" width="4.5703125" style="195" customWidth="1"/>
    <col min="5382" max="5382" width="24.85546875" style="195" customWidth="1"/>
    <col min="5383" max="5383" width="14.42578125" style="195" customWidth="1"/>
    <col min="5384" max="5404" width="4.7109375" style="195" customWidth="1"/>
    <col min="5405" max="5405" width="5.7109375" style="195" customWidth="1"/>
    <col min="5406" max="5406" width="7.28515625" style="195" customWidth="1"/>
    <col min="5407" max="5407" width="7.140625" style="195" customWidth="1"/>
    <col min="5408" max="5632" width="9.140625" style="195"/>
    <col min="5633" max="5633" width="5" style="195" customWidth="1"/>
    <col min="5634" max="5634" width="4.85546875" style="195" customWidth="1"/>
    <col min="5635" max="5635" width="0" style="195" hidden="1" customWidth="1"/>
    <col min="5636" max="5637" width="4.5703125" style="195" customWidth="1"/>
    <col min="5638" max="5638" width="24.85546875" style="195" customWidth="1"/>
    <col min="5639" max="5639" width="14.42578125" style="195" customWidth="1"/>
    <col min="5640" max="5660" width="4.7109375" style="195" customWidth="1"/>
    <col min="5661" max="5661" width="5.7109375" style="195" customWidth="1"/>
    <col min="5662" max="5662" width="7.28515625" style="195" customWidth="1"/>
    <col min="5663" max="5663" width="7.140625" style="195" customWidth="1"/>
    <col min="5664" max="5888" width="9.140625" style="195"/>
    <col min="5889" max="5889" width="5" style="195" customWidth="1"/>
    <col min="5890" max="5890" width="4.85546875" style="195" customWidth="1"/>
    <col min="5891" max="5891" width="0" style="195" hidden="1" customWidth="1"/>
    <col min="5892" max="5893" width="4.5703125" style="195" customWidth="1"/>
    <col min="5894" max="5894" width="24.85546875" style="195" customWidth="1"/>
    <col min="5895" max="5895" width="14.42578125" style="195" customWidth="1"/>
    <col min="5896" max="5916" width="4.7109375" style="195" customWidth="1"/>
    <col min="5917" max="5917" width="5.7109375" style="195" customWidth="1"/>
    <col min="5918" max="5918" width="7.28515625" style="195" customWidth="1"/>
    <col min="5919" max="5919" width="7.140625" style="195" customWidth="1"/>
    <col min="5920" max="6144" width="9.140625" style="195"/>
    <col min="6145" max="6145" width="5" style="195" customWidth="1"/>
    <col min="6146" max="6146" width="4.85546875" style="195" customWidth="1"/>
    <col min="6147" max="6147" width="0" style="195" hidden="1" customWidth="1"/>
    <col min="6148" max="6149" width="4.5703125" style="195" customWidth="1"/>
    <col min="6150" max="6150" width="24.85546875" style="195" customWidth="1"/>
    <col min="6151" max="6151" width="14.42578125" style="195" customWidth="1"/>
    <col min="6152" max="6172" width="4.7109375" style="195" customWidth="1"/>
    <col min="6173" max="6173" width="5.7109375" style="195" customWidth="1"/>
    <col min="6174" max="6174" width="7.28515625" style="195" customWidth="1"/>
    <col min="6175" max="6175" width="7.140625" style="195" customWidth="1"/>
    <col min="6176" max="6400" width="9.140625" style="195"/>
    <col min="6401" max="6401" width="5" style="195" customWidth="1"/>
    <col min="6402" max="6402" width="4.85546875" style="195" customWidth="1"/>
    <col min="6403" max="6403" width="0" style="195" hidden="1" customWidth="1"/>
    <col min="6404" max="6405" width="4.5703125" style="195" customWidth="1"/>
    <col min="6406" max="6406" width="24.85546875" style="195" customWidth="1"/>
    <col min="6407" max="6407" width="14.42578125" style="195" customWidth="1"/>
    <col min="6408" max="6428" width="4.7109375" style="195" customWidth="1"/>
    <col min="6429" max="6429" width="5.7109375" style="195" customWidth="1"/>
    <col min="6430" max="6430" width="7.28515625" style="195" customWidth="1"/>
    <col min="6431" max="6431" width="7.140625" style="195" customWidth="1"/>
    <col min="6432" max="6656" width="9.140625" style="195"/>
    <col min="6657" max="6657" width="5" style="195" customWidth="1"/>
    <col min="6658" max="6658" width="4.85546875" style="195" customWidth="1"/>
    <col min="6659" max="6659" width="0" style="195" hidden="1" customWidth="1"/>
    <col min="6660" max="6661" width="4.5703125" style="195" customWidth="1"/>
    <col min="6662" max="6662" width="24.85546875" style="195" customWidth="1"/>
    <col min="6663" max="6663" width="14.42578125" style="195" customWidth="1"/>
    <col min="6664" max="6684" width="4.7109375" style="195" customWidth="1"/>
    <col min="6685" max="6685" width="5.7109375" style="195" customWidth="1"/>
    <col min="6686" max="6686" width="7.28515625" style="195" customWidth="1"/>
    <col min="6687" max="6687" width="7.140625" style="195" customWidth="1"/>
    <col min="6688" max="6912" width="9.140625" style="195"/>
    <col min="6913" max="6913" width="5" style="195" customWidth="1"/>
    <col min="6914" max="6914" width="4.85546875" style="195" customWidth="1"/>
    <col min="6915" max="6915" width="0" style="195" hidden="1" customWidth="1"/>
    <col min="6916" max="6917" width="4.5703125" style="195" customWidth="1"/>
    <col min="6918" max="6918" width="24.85546875" style="195" customWidth="1"/>
    <col min="6919" max="6919" width="14.42578125" style="195" customWidth="1"/>
    <col min="6920" max="6940" width="4.7109375" style="195" customWidth="1"/>
    <col min="6941" max="6941" width="5.7109375" style="195" customWidth="1"/>
    <col min="6942" max="6942" width="7.28515625" style="195" customWidth="1"/>
    <col min="6943" max="6943" width="7.140625" style="195" customWidth="1"/>
    <col min="6944" max="7168" width="9.140625" style="195"/>
    <col min="7169" max="7169" width="5" style="195" customWidth="1"/>
    <col min="7170" max="7170" width="4.85546875" style="195" customWidth="1"/>
    <col min="7171" max="7171" width="0" style="195" hidden="1" customWidth="1"/>
    <col min="7172" max="7173" width="4.5703125" style="195" customWidth="1"/>
    <col min="7174" max="7174" width="24.85546875" style="195" customWidth="1"/>
    <col min="7175" max="7175" width="14.42578125" style="195" customWidth="1"/>
    <col min="7176" max="7196" width="4.7109375" style="195" customWidth="1"/>
    <col min="7197" max="7197" width="5.7109375" style="195" customWidth="1"/>
    <col min="7198" max="7198" width="7.28515625" style="195" customWidth="1"/>
    <col min="7199" max="7199" width="7.140625" style="195" customWidth="1"/>
    <col min="7200" max="7424" width="9.140625" style="195"/>
    <col min="7425" max="7425" width="5" style="195" customWidth="1"/>
    <col min="7426" max="7426" width="4.85546875" style="195" customWidth="1"/>
    <col min="7427" max="7427" width="0" style="195" hidden="1" customWidth="1"/>
    <col min="7428" max="7429" width="4.5703125" style="195" customWidth="1"/>
    <col min="7430" max="7430" width="24.85546875" style="195" customWidth="1"/>
    <col min="7431" max="7431" width="14.42578125" style="195" customWidth="1"/>
    <col min="7432" max="7452" width="4.7109375" style="195" customWidth="1"/>
    <col min="7453" max="7453" width="5.7109375" style="195" customWidth="1"/>
    <col min="7454" max="7454" width="7.28515625" style="195" customWidth="1"/>
    <col min="7455" max="7455" width="7.140625" style="195" customWidth="1"/>
    <col min="7456" max="7680" width="9.140625" style="195"/>
    <col min="7681" max="7681" width="5" style="195" customWidth="1"/>
    <col min="7682" max="7682" width="4.85546875" style="195" customWidth="1"/>
    <col min="7683" max="7683" width="0" style="195" hidden="1" customWidth="1"/>
    <col min="7684" max="7685" width="4.5703125" style="195" customWidth="1"/>
    <col min="7686" max="7686" width="24.85546875" style="195" customWidth="1"/>
    <col min="7687" max="7687" width="14.42578125" style="195" customWidth="1"/>
    <col min="7688" max="7708" width="4.7109375" style="195" customWidth="1"/>
    <col min="7709" max="7709" width="5.7109375" style="195" customWidth="1"/>
    <col min="7710" max="7710" width="7.28515625" style="195" customWidth="1"/>
    <col min="7711" max="7711" width="7.140625" style="195" customWidth="1"/>
    <col min="7712" max="7936" width="9.140625" style="195"/>
    <col min="7937" max="7937" width="5" style="195" customWidth="1"/>
    <col min="7938" max="7938" width="4.85546875" style="195" customWidth="1"/>
    <col min="7939" max="7939" width="0" style="195" hidden="1" customWidth="1"/>
    <col min="7940" max="7941" width="4.5703125" style="195" customWidth="1"/>
    <col min="7942" max="7942" width="24.85546875" style="195" customWidth="1"/>
    <col min="7943" max="7943" width="14.42578125" style="195" customWidth="1"/>
    <col min="7944" max="7964" width="4.7109375" style="195" customWidth="1"/>
    <col min="7965" max="7965" width="5.7109375" style="195" customWidth="1"/>
    <col min="7966" max="7966" width="7.28515625" style="195" customWidth="1"/>
    <col min="7967" max="7967" width="7.140625" style="195" customWidth="1"/>
    <col min="7968" max="8192" width="9.140625" style="195"/>
    <col min="8193" max="8193" width="5" style="195" customWidth="1"/>
    <col min="8194" max="8194" width="4.85546875" style="195" customWidth="1"/>
    <col min="8195" max="8195" width="0" style="195" hidden="1" customWidth="1"/>
    <col min="8196" max="8197" width="4.5703125" style="195" customWidth="1"/>
    <col min="8198" max="8198" width="24.85546875" style="195" customWidth="1"/>
    <col min="8199" max="8199" width="14.42578125" style="195" customWidth="1"/>
    <col min="8200" max="8220" width="4.7109375" style="195" customWidth="1"/>
    <col min="8221" max="8221" width="5.7109375" style="195" customWidth="1"/>
    <col min="8222" max="8222" width="7.28515625" style="195" customWidth="1"/>
    <col min="8223" max="8223" width="7.140625" style="195" customWidth="1"/>
    <col min="8224" max="8448" width="9.140625" style="195"/>
    <col min="8449" max="8449" width="5" style="195" customWidth="1"/>
    <col min="8450" max="8450" width="4.85546875" style="195" customWidth="1"/>
    <col min="8451" max="8451" width="0" style="195" hidden="1" customWidth="1"/>
    <col min="8452" max="8453" width="4.5703125" style="195" customWidth="1"/>
    <col min="8454" max="8454" width="24.85546875" style="195" customWidth="1"/>
    <col min="8455" max="8455" width="14.42578125" style="195" customWidth="1"/>
    <col min="8456" max="8476" width="4.7109375" style="195" customWidth="1"/>
    <col min="8477" max="8477" width="5.7109375" style="195" customWidth="1"/>
    <col min="8478" max="8478" width="7.28515625" style="195" customWidth="1"/>
    <col min="8479" max="8479" width="7.140625" style="195" customWidth="1"/>
    <col min="8480" max="8704" width="9.140625" style="195"/>
    <col min="8705" max="8705" width="5" style="195" customWidth="1"/>
    <col min="8706" max="8706" width="4.85546875" style="195" customWidth="1"/>
    <col min="8707" max="8707" width="0" style="195" hidden="1" customWidth="1"/>
    <col min="8708" max="8709" width="4.5703125" style="195" customWidth="1"/>
    <col min="8710" max="8710" width="24.85546875" style="195" customWidth="1"/>
    <col min="8711" max="8711" width="14.42578125" style="195" customWidth="1"/>
    <col min="8712" max="8732" width="4.7109375" style="195" customWidth="1"/>
    <col min="8733" max="8733" width="5.7109375" style="195" customWidth="1"/>
    <col min="8734" max="8734" width="7.28515625" style="195" customWidth="1"/>
    <col min="8735" max="8735" width="7.140625" style="195" customWidth="1"/>
    <col min="8736" max="8960" width="9.140625" style="195"/>
    <col min="8961" max="8961" width="5" style="195" customWidth="1"/>
    <col min="8962" max="8962" width="4.85546875" style="195" customWidth="1"/>
    <col min="8963" max="8963" width="0" style="195" hidden="1" customWidth="1"/>
    <col min="8964" max="8965" width="4.5703125" style="195" customWidth="1"/>
    <col min="8966" max="8966" width="24.85546875" style="195" customWidth="1"/>
    <col min="8967" max="8967" width="14.42578125" style="195" customWidth="1"/>
    <col min="8968" max="8988" width="4.7109375" style="195" customWidth="1"/>
    <col min="8989" max="8989" width="5.7109375" style="195" customWidth="1"/>
    <col min="8990" max="8990" width="7.28515625" style="195" customWidth="1"/>
    <col min="8991" max="8991" width="7.140625" style="195" customWidth="1"/>
    <col min="8992" max="9216" width="9.140625" style="195"/>
    <col min="9217" max="9217" width="5" style="195" customWidth="1"/>
    <col min="9218" max="9218" width="4.85546875" style="195" customWidth="1"/>
    <col min="9219" max="9219" width="0" style="195" hidden="1" customWidth="1"/>
    <col min="9220" max="9221" width="4.5703125" style="195" customWidth="1"/>
    <col min="9222" max="9222" width="24.85546875" style="195" customWidth="1"/>
    <col min="9223" max="9223" width="14.42578125" style="195" customWidth="1"/>
    <col min="9224" max="9244" width="4.7109375" style="195" customWidth="1"/>
    <col min="9245" max="9245" width="5.7109375" style="195" customWidth="1"/>
    <col min="9246" max="9246" width="7.28515625" style="195" customWidth="1"/>
    <col min="9247" max="9247" width="7.140625" style="195" customWidth="1"/>
    <col min="9248" max="9472" width="9.140625" style="195"/>
    <col min="9473" max="9473" width="5" style="195" customWidth="1"/>
    <col min="9474" max="9474" width="4.85546875" style="195" customWidth="1"/>
    <col min="9475" max="9475" width="0" style="195" hidden="1" customWidth="1"/>
    <col min="9476" max="9477" width="4.5703125" style="195" customWidth="1"/>
    <col min="9478" max="9478" width="24.85546875" style="195" customWidth="1"/>
    <col min="9479" max="9479" width="14.42578125" style="195" customWidth="1"/>
    <col min="9480" max="9500" width="4.7109375" style="195" customWidth="1"/>
    <col min="9501" max="9501" width="5.7109375" style="195" customWidth="1"/>
    <col min="9502" max="9502" width="7.28515625" style="195" customWidth="1"/>
    <col min="9503" max="9503" width="7.140625" style="195" customWidth="1"/>
    <col min="9504" max="9728" width="9.140625" style="195"/>
    <col min="9729" max="9729" width="5" style="195" customWidth="1"/>
    <col min="9730" max="9730" width="4.85546875" style="195" customWidth="1"/>
    <col min="9731" max="9731" width="0" style="195" hidden="1" customWidth="1"/>
    <col min="9732" max="9733" width="4.5703125" style="195" customWidth="1"/>
    <col min="9734" max="9734" width="24.85546875" style="195" customWidth="1"/>
    <col min="9735" max="9735" width="14.42578125" style="195" customWidth="1"/>
    <col min="9736" max="9756" width="4.7109375" style="195" customWidth="1"/>
    <col min="9757" max="9757" width="5.7109375" style="195" customWidth="1"/>
    <col min="9758" max="9758" width="7.28515625" style="195" customWidth="1"/>
    <col min="9759" max="9759" width="7.140625" style="195" customWidth="1"/>
    <col min="9760" max="9984" width="9.140625" style="195"/>
    <col min="9985" max="9985" width="5" style="195" customWidth="1"/>
    <col min="9986" max="9986" width="4.85546875" style="195" customWidth="1"/>
    <col min="9987" max="9987" width="0" style="195" hidden="1" customWidth="1"/>
    <col min="9988" max="9989" width="4.5703125" style="195" customWidth="1"/>
    <col min="9990" max="9990" width="24.85546875" style="195" customWidth="1"/>
    <col min="9991" max="9991" width="14.42578125" style="195" customWidth="1"/>
    <col min="9992" max="10012" width="4.7109375" style="195" customWidth="1"/>
    <col min="10013" max="10013" width="5.7109375" style="195" customWidth="1"/>
    <col min="10014" max="10014" width="7.28515625" style="195" customWidth="1"/>
    <col min="10015" max="10015" width="7.140625" style="195" customWidth="1"/>
    <col min="10016" max="10240" width="9.140625" style="195"/>
    <col min="10241" max="10241" width="5" style="195" customWidth="1"/>
    <col min="10242" max="10242" width="4.85546875" style="195" customWidth="1"/>
    <col min="10243" max="10243" width="0" style="195" hidden="1" customWidth="1"/>
    <col min="10244" max="10245" width="4.5703125" style="195" customWidth="1"/>
    <col min="10246" max="10246" width="24.85546875" style="195" customWidth="1"/>
    <col min="10247" max="10247" width="14.42578125" style="195" customWidth="1"/>
    <col min="10248" max="10268" width="4.7109375" style="195" customWidth="1"/>
    <col min="10269" max="10269" width="5.7109375" style="195" customWidth="1"/>
    <col min="10270" max="10270" width="7.28515625" style="195" customWidth="1"/>
    <col min="10271" max="10271" width="7.140625" style="195" customWidth="1"/>
    <col min="10272" max="10496" width="9.140625" style="195"/>
    <col min="10497" max="10497" width="5" style="195" customWidth="1"/>
    <col min="10498" max="10498" width="4.85546875" style="195" customWidth="1"/>
    <col min="10499" max="10499" width="0" style="195" hidden="1" customWidth="1"/>
    <col min="10500" max="10501" width="4.5703125" style="195" customWidth="1"/>
    <col min="10502" max="10502" width="24.85546875" style="195" customWidth="1"/>
    <col min="10503" max="10503" width="14.42578125" style="195" customWidth="1"/>
    <col min="10504" max="10524" width="4.7109375" style="195" customWidth="1"/>
    <col min="10525" max="10525" width="5.7109375" style="195" customWidth="1"/>
    <col min="10526" max="10526" width="7.28515625" style="195" customWidth="1"/>
    <col min="10527" max="10527" width="7.140625" style="195" customWidth="1"/>
    <col min="10528" max="10752" width="9.140625" style="195"/>
    <col min="10753" max="10753" width="5" style="195" customWidth="1"/>
    <col min="10754" max="10754" width="4.85546875" style="195" customWidth="1"/>
    <col min="10755" max="10755" width="0" style="195" hidden="1" customWidth="1"/>
    <col min="10756" max="10757" width="4.5703125" style="195" customWidth="1"/>
    <col min="10758" max="10758" width="24.85546875" style="195" customWidth="1"/>
    <col min="10759" max="10759" width="14.42578125" style="195" customWidth="1"/>
    <col min="10760" max="10780" width="4.7109375" style="195" customWidth="1"/>
    <col min="10781" max="10781" width="5.7109375" style="195" customWidth="1"/>
    <col min="10782" max="10782" width="7.28515625" style="195" customWidth="1"/>
    <col min="10783" max="10783" width="7.140625" style="195" customWidth="1"/>
    <col min="10784" max="11008" width="9.140625" style="195"/>
    <col min="11009" max="11009" width="5" style="195" customWidth="1"/>
    <col min="11010" max="11010" width="4.85546875" style="195" customWidth="1"/>
    <col min="11011" max="11011" width="0" style="195" hidden="1" customWidth="1"/>
    <col min="11012" max="11013" width="4.5703125" style="195" customWidth="1"/>
    <col min="11014" max="11014" width="24.85546875" style="195" customWidth="1"/>
    <col min="11015" max="11015" width="14.42578125" style="195" customWidth="1"/>
    <col min="11016" max="11036" width="4.7109375" style="195" customWidth="1"/>
    <col min="11037" max="11037" width="5.7109375" style="195" customWidth="1"/>
    <col min="11038" max="11038" width="7.28515625" style="195" customWidth="1"/>
    <col min="11039" max="11039" width="7.140625" style="195" customWidth="1"/>
    <col min="11040" max="11264" width="9.140625" style="195"/>
    <col min="11265" max="11265" width="5" style="195" customWidth="1"/>
    <col min="11266" max="11266" width="4.85546875" style="195" customWidth="1"/>
    <col min="11267" max="11267" width="0" style="195" hidden="1" customWidth="1"/>
    <col min="11268" max="11269" width="4.5703125" style="195" customWidth="1"/>
    <col min="11270" max="11270" width="24.85546875" style="195" customWidth="1"/>
    <col min="11271" max="11271" width="14.42578125" style="195" customWidth="1"/>
    <col min="11272" max="11292" width="4.7109375" style="195" customWidth="1"/>
    <col min="11293" max="11293" width="5.7109375" style="195" customWidth="1"/>
    <col min="11294" max="11294" width="7.28515625" style="195" customWidth="1"/>
    <col min="11295" max="11295" width="7.140625" style="195" customWidth="1"/>
    <col min="11296" max="11520" width="9.140625" style="195"/>
    <col min="11521" max="11521" width="5" style="195" customWidth="1"/>
    <col min="11522" max="11522" width="4.85546875" style="195" customWidth="1"/>
    <col min="11523" max="11523" width="0" style="195" hidden="1" customWidth="1"/>
    <col min="11524" max="11525" width="4.5703125" style="195" customWidth="1"/>
    <col min="11526" max="11526" width="24.85546875" style="195" customWidth="1"/>
    <col min="11527" max="11527" width="14.42578125" style="195" customWidth="1"/>
    <col min="11528" max="11548" width="4.7109375" style="195" customWidth="1"/>
    <col min="11549" max="11549" width="5.7109375" style="195" customWidth="1"/>
    <col min="11550" max="11550" width="7.28515625" style="195" customWidth="1"/>
    <col min="11551" max="11551" width="7.140625" style="195" customWidth="1"/>
    <col min="11552" max="11776" width="9.140625" style="195"/>
    <col min="11777" max="11777" width="5" style="195" customWidth="1"/>
    <col min="11778" max="11778" width="4.85546875" style="195" customWidth="1"/>
    <col min="11779" max="11779" width="0" style="195" hidden="1" customWidth="1"/>
    <col min="11780" max="11781" width="4.5703125" style="195" customWidth="1"/>
    <col min="11782" max="11782" width="24.85546875" style="195" customWidth="1"/>
    <col min="11783" max="11783" width="14.42578125" style="195" customWidth="1"/>
    <col min="11784" max="11804" width="4.7109375" style="195" customWidth="1"/>
    <col min="11805" max="11805" width="5.7109375" style="195" customWidth="1"/>
    <col min="11806" max="11806" width="7.28515625" style="195" customWidth="1"/>
    <col min="11807" max="11807" width="7.140625" style="195" customWidth="1"/>
    <col min="11808" max="12032" width="9.140625" style="195"/>
    <col min="12033" max="12033" width="5" style="195" customWidth="1"/>
    <col min="12034" max="12034" width="4.85546875" style="195" customWidth="1"/>
    <col min="12035" max="12035" width="0" style="195" hidden="1" customWidth="1"/>
    <col min="12036" max="12037" width="4.5703125" style="195" customWidth="1"/>
    <col min="12038" max="12038" width="24.85546875" style="195" customWidth="1"/>
    <col min="12039" max="12039" width="14.42578125" style="195" customWidth="1"/>
    <col min="12040" max="12060" width="4.7109375" style="195" customWidth="1"/>
    <col min="12061" max="12061" width="5.7109375" style="195" customWidth="1"/>
    <col min="12062" max="12062" width="7.28515625" style="195" customWidth="1"/>
    <col min="12063" max="12063" width="7.140625" style="195" customWidth="1"/>
    <col min="12064" max="12288" width="9.140625" style="195"/>
    <col min="12289" max="12289" width="5" style="195" customWidth="1"/>
    <col min="12290" max="12290" width="4.85546875" style="195" customWidth="1"/>
    <col min="12291" max="12291" width="0" style="195" hidden="1" customWidth="1"/>
    <col min="12292" max="12293" width="4.5703125" style="195" customWidth="1"/>
    <col min="12294" max="12294" width="24.85546875" style="195" customWidth="1"/>
    <col min="12295" max="12295" width="14.42578125" style="195" customWidth="1"/>
    <col min="12296" max="12316" width="4.7109375" style="195" customWidth="1"/>
    <col min="12317" max="12317" width="5.7109375" style="195" customWidth="1"/>
    <col min="12318" max="12318" width="7.28515625" style="195" customWidth="1"/>
    <col min="12319" max="12319" width="7.140625" style="195" customWidth="1"/>
    <col min="12320" max="12544" width="9.140625" style="195"/>
    <col min="12545" max="12545" width="5" style="195" customWidth="1"/>
    <col min="12546" max="12546" width="4.85546875" style="195" customWidth="1"/>
    <col min="12547" max="12547" width="0" style="195" hidden="1" customWidth="1"/>
    <col min="12548" max="12549" width="4.5703125" style="195" customWidth="1"/>
    <col min="12550" max="12550" width="24.85546875" style="195" customWidth="1"/>
    <col min="12551" max="12551" width="14.42578125" style="195" customWidth="1"/>
    <col min="12552" max="12572" width="4.7109375" style="195" customWidth="1"/>
    <col min="12573" max="12573" width="5.7109375" style="195" customWidth="1"/>
    <col min="12574" max="12574" width="7.28515625" style="195" customWidth="1"/>
    <col min="12575" max="12575" width="7.140625" style="195" customWidth="1"/>
    <col min="12576" max="12800" width="9.140625" style="195"/>
    <col min="12801" max="12801" width="5" style="195" customWidth="1"/>
    <col min="12802" max="12802" width="4.85546875" style="195" customWidth="1"/>
    <col min="12803" max="12803" width="0" style="195" hidden="1" customWidth="1"/>
    <col min="12804" max="12805" width="4.5703125" style="195" customWidth="1"/>
    <col min="12806" max="12806" width="24.85546875" style="195" customWidth="1"/>
    <col min="12807" max="12807" width="14.42578125" style="195" customWidth="1"/>
    <col min="12808" max="12828" width="4.7109375" style="195" customWidth="1"/>
    <col min="12829" max="12829" width="5.7109375" style="195" customWidth="1"/>
    <col min="12830" max="12830" width="7.28515625" style="195" customWidth="1"/>
    <col min="12831" max="12831" width="7.140625" style="195" customWidth="1"/>
    <col min="12832" max="13056" width="9.140625" style="195"/>
    <col min="13057" max="13057" width="5" style="195" customWidth="1"/>
    <col min="13058" max="13058" width="4.85546875" style="195" customWidth="1"/>
    <col min="13059" max="13059" width="0" style="195" hidden="1" customWidth="1"/>
    <col min="13060" max="13061" width="4.5703125" style="195" customWidth="1"/>
    <col min="13062" max="13062" width="24.85546875" style="195" customWidth="1"/>
    <col min="13063" max="13063" width="14.42578125" style="195" customWidth="1"/>
    <col min="13064" max="13084" width="4.7109375" style="195" customWidth="1"/>
    <col min="13085" max="13085" width="5.7109375" style="195" customWidth="1"/>
    <col min="13086" max="13086" width="7.28515625" style="195" customWidth="1"/>
    <col min="13087" max="13087" width="7.140625" style="195" customWidth="1"/>
    <col min="13088" max="13312" width="9.140625" style="195"/>
    <col min="13313" max="13313" width="5" style="195" customWidth="1"/>
    <col min="13314" max="13314" width="4.85546875" style="195" customWidth="1"/>
    <col min="13315" max="13315" width="0" style="195" hidden="1" customWidth="1"/>
    <col min="13316" max="13317" width="4.5703125" style="195" customWidth="1"/>
    <col min="13318" max="13318" width="24.85546875" style="195" customWidth="1"/>
    <col min="13319" max="13319" width="14.42578125" style="195" customWidth="1"/>
    <col min="13320" max="13340" width="4.7109375" style="195" customWidth="1"/>
    <col min="13341" max="13341" width="5.7109375" style="195" customWidth="1"/>
    <col min="13342" max="13342" width="7.28515625" style="195" customWidth="1"/>
    <col min="13343" max="13343" width="7.140625" style="195" customWidth="1"/>
    <col min="13344" max="13568" width="9.140625" style="195"/>
    <col min="13569" max="13569" width="5" style="195" customWidth="1"/>
    <col min="13570" max="13570" width="4.85546875" style="195" customWidth="1"/>
    <col min="13571" max="13571" width="0" style="195" hidden="1" customWidth="1"/>
    <col min="13572" max="13573" width="4.5703125" style="195" customWidth="1"/>
    <col min="13574" max="13574" width="24.85546875" style="195" customWidth="1"/>
    <col min="13575" max="13575" width="14.42578125" style="195" customWidth="1"/>
    <col min="13576" max="13596" width="4.7109375" style="195" customWidth="1"/>
    <col min="13597" max="13597" width="5.7109375" style="195" customWidth="1"/>
    <col min="13598" max="13598" width="7.28515625" style="195" customWidth="1"/>
    <col min="13599" max="13599" width="7.140625" style="195" customWidth="1"/>
    <col min="13600" max="13824" width="9.140625" style="195"/>
    <col min="13825" max="13825" width="5" style="195" customWidth="1"/>
    <col min="13826" max="13826" width="4.85546875" style="195" customWidth="1"/>
    <col min="13827" max="13827" width="0" style="195" hidden="1" customWidth="1"/>
    <col min="13828" max="13829" width="4.5703125" style="195" customWidth="1"/>
    <col min="13830" max="13830" width="24.85546875" style="195" customWidth="1"/>
    <col min="13831" max="13831" width="14.42578125" style="195" customWidth="1"/>
    <col min="13832" max="13852" width="4.7109375" style="195" customWidth="1"/>
    <col min="13853" max="13853" width="5.7109375" style="195" customWidth="1"/>
    <col min="13854" max="13854" width="7.28515625" style="195" customWidth="1"/>
    <col min="13855" max="13855" width="7.140625" style="195" customWidth="1"/>
    <col min="13856" max="14080" width="9.140625" style="195"/>
    <col min="14081" max="14081" width="5" style="195" customWidth="1"/>
    <col min="14082" max="14082" width="4.85546875" style="195" customWidth="1"/>
    <col min="14083" max="14083" width="0" style="195" hidden="1" customWidth="1"/>
    <col min="14084" max="14085" width="4.5703125" style="195" customWidth="1"/>
    <col min="14086" max="14086" width="24.85546875" style="195" customWidth="1"/>
    <col min="14087" max="14087" width="14.42578125" style="195" customWidth="1"/>
    <col min="14088" max="14108" width="4.7109375" style="195" customWidth="1"/>
    <col min="14109" max="14109" width="5.7109375" style="195" customWidth="1"/>
    <col min="14110" max="14110" width="7.28515625" style="195" customWidth="1"/>
    <col min="14111" max="14111" width="7.140625" style="195" customWidth="1"/>
    <col min="14112" max="14336" width="9.140625" style="195"/>
    <col min="14337" max="14337" width="5" style="195" customWidth="1"/>
    <col min="14338" max="14338" width="4.85546875" style="195" customWidth="1"/>
    <col min="14339" max="14339" width="0" style="195" hidden="1" customWidth="1"/>
    <col min="14340" max="14341" width="4.5703125" style="195" customWidth="1"/>
    <col min="14342" max="14342" width="24.85546875" style="195" customWidth="1"/>
    <col min="14343" max="14343" width="14.42578125" style="195" customWidth="1"/>
    <col min="14344" max="14364" width="4.7109375" style="195" customWidth="1"/>
    <col min="14365" max="14365" width="5.7109375" style="195" customWidth="1"/>
    <col min="14366" max="14366" width="7.28515625" style="195" customWidth="1"/>
    <col min="14367" max="14367" width="7.140625" style="195" customWidth="1"/>
    <col min="14368" max="14592" width="9.140625" style="195"/>
    <col min="14593" max="14593" width="5" style="195" customWidth="1"/>
    <col min="14594" max="14594" width="4.85546875" style="195" customWidth="1"/>
    <col min="14595" max="14595" width="0" style="195" hidden="1" customWidth="1"/>
    <col min="14596" max="14597" width="4.5703125" style="195" customWidth="1"/>
    <col min="14598" max="14598" width="24.85546875" style="195" customWidth="1"/>
    <col min="14599" max="14599" width="14.42578125" style="195" customWidth="1"/>
    <col min="14600" max="14620" width="4.7109375" style="195" customWidth="1"/>
    <col min="14621" max="14621" width="5.7109375" style="195" customWidth="1"/>
    <col min="14622" max="14622" width="7.28515625" style="195" customWidth="1"/>
    <col min="14623" max="14623" width="7.140625" style="195" customWidth="1"/>
    <col min="14624" max="14848" width="9.140625" style="195"/>
    <col min="14849" max="14849" width="5" style="195" customWidth="1"/>
    <col min="14850" max="14850" width="4.85546875" style="195" customWidth="1"/>
    <col min="14851" max="14851" width="0" style="195" hidden="1" customWidth="1"/>
    <col min="14852" max="14853" width="4.5703125" style="195" customWidth="1"/>
    <col min="14854" max="14854" width="24.85546875" style="195" customWidth="1"/>
    <col min="14855" max="14855" width="14.42578125" style="195" customWidth="1"/>
    <col min="14856" max="14876" width="4.7109375" style="195" customWidth="1"/>
    <col min="14877" max="14877" width="5.7109375" style="195" customWidth="1"/>
    <col min="14878" max="14878" width="7.28515625" style="195" customWidth="1"/>
    <col min="14879" max="14879" width="7.140625" style="195" customWidth="1"/>
    <col min="14880" max="15104" width="9.140625" style="195"/>
    <col min="15105" max="15105" width="5" style="195" customWidth="1"/>
    <col min="15106" max="15106" width="4.85546875" style="195" customWidth="1"/>
    <col min="15107" max="15107" width="0" style="195" hidden="1" customWidth="1"/>
    <col min="15108" max="15109" width="4.5703125" style="195" customWidth="1"/>
    <col min="15110" max="15110" width="24.85546875" style="195" customWidth="1"/>
    <col min="15111" max="15111" width="14.42578125" style="195" customWidth="1"/>
    <col min="15112" max="15132" width="4.7109375" style="195" customWidth="1"/>
    <col min="15133" max="15133" width="5.7109375" style="195" customWidth="1"/>
    <col min="15134" max="15134" width="7.28515625" style="195" customWidth="1"/>
    <col min="15135" max="15135" width="7.140625" style="195" customWidth="1"/>
    <col min="15136" max="15360" width="9.140625" style="195"/>
    <col min="15361" max="15361" width="5" style="195" customWidth="1"/>
    <col min="15362" max="15362" width="4.85546875" style="195" customWidth="1"/>
    <col min="15363" max="15363" width="0" style="195" hidden="1" customWidth="1"/>
    <col min="15364" max="15365" width="4.5703125" style="195" customWidth="1"/>
    <col min="15366" max="15366" width="24.85546875" style="195" customWidth="1"/>
    <col min="15367" max="15367" width="14.42578125" style="195" customWidth="1"/>
    <col min="15368" max="15388" width="4.7109375" style="195" customWidth="1"/>
    <col min="15389" max="15389" width="5.7109375" style="195" customWidth="1"/>
    <col min="15390" max="15390" width="7.28515625" style="195" customWidth="1"/>
    <col min="15391" max="15391" width="7.140625" style="195" customWidth="1"/>
    <col min="15392" max="15616" width="9.140625" style="195"/>
    <col min="15617" max="15617" width="5" style="195" customWidth="1"/>
    <col min="15618" max="15618" width="4.85546875" style="195" customWidth="1"/>
    <col min="15619" max="15619" width="0" style="195" hidden="1" customWidth="1"/>
    <col min="15620" max="15621" width="4.5703125" style="195" customWidth="1"/>
    <col min="15622" max="15622" width="24.85546875" style="195" customWidth="1"/>
    <col min="15623" max="15623" width="14.42578125" style="195" customWidth="1"/>
    <col min="15624" max="15644" width="4.7109375" style="195" customWidth="1"/>
    <col min="15645" max="15645" width="5.7109375" style="195" customWidth="1"/>
    <col min="15646" max="15646" width="7.28515625" style="195" customWidth="1"/>
    <col min="15647" max="15647" width="7.140625" style="195" customWidth="1"/>
    <col min="15648" max="15872" width="9.140625" style="195"/>
    <col min="15873" max="15873" width="5" style="195" customWidth="1"/>
    <col min="15874" max="15874" width="4.85546875" style="195" customWidth="1"/>
    <col min="15875" max="15875" width="0" style="195" hidden="1" customWidth="1"/>
    <col min="15876" max="15877" width="4.5703125" style="195" customWidth="1"/>
    <col min="15878" max="15878" width="24.85546875" style="195" customWidth="1"/>
    <col min="15879" max="15879" width="14.42578125" style="195" customWidth="1"/>
    <col min="15880" max="15900" width="4.7109375" style="195" customWidth="1"/>
    <col min="15901" max="15901" width="5.7109375" style="195" customWidth="1"/>
    <col min="15902" max="15902" width="7.28515625" style="195" customWidth="1"/>
    <col min="15903" max="15903" width="7.140625" style="195" customWidth="1"/>
    <col min="15904" max="16128" width="9.140625" style="195"/>
    <col min="16129" max="16129" width="5" style="195" customWidth="1"/>
    <col min="16130" max="16130" width="4.85546875" style="195" customWidth="1"/>
    <col min="16131" max="16131" width="0" style="195" hidden="1" customWidth="1"/>
    <col min="16132" max="16133" width="4.5703125" style="195" customWidth="1"/>
    <col min="16134" max="16134" width="24.85546875" style="195" customWidth="1"/>
    <col min="16135" max="16135" width="14.42578125" style="195" customWidth="1"/>
    <col min="16136" max="16156" width="4.7109375" style="195" customWidth="1"/>
    <col min="16157" max="16157" width="5.7109375" style="195" customWidth="1"/>
    <col min="16158" max="16158" width="7.28515625" style="195" customWidth="1"/>
    <col min="16159" max="16159" width="7.140625" style="195" customWidth="1"/>
    <col min="16160" max="16384" width="9.140625" style="195"/>
  </cols>
  <sheetData>
    <row r="1" spans="1:31" s="186" customFormat="1" ht="194.25" customHeight="1">
      <c r="A1" s="178" t="s">
        <v>0</v>
      </c>
      <c r="B1" s="179" t="s">
        <v>259</v>
      </c>
      <c r="C1" s="179" t="s">
        <v>259</v>
      </c>
      <c r="D1" s="179" t="s">
        <v>326</v>
      </c>
      <c r="E1" s="179" t="s">
        <v>327</v>
      </c>
      <c r="F1" s="180" t="s">
        <v>262</v>
      </c>
      <c r="G1" s="181" t="s">
        <v>328</v>
      </c>
      <c r="H1" s="182" t="s">
        <v>329</v>
      </c>
      <c r="I1" s="182" t="s">
        <v>330</v>
      </c>
      <c r="J1" s="182" t="s">
        <v>331</v>
      </c>
      <c r="K1" s="182" t="s">
        <v>332</v>
      </c>
      <c r="L1" s="182" t="s">
        <v>333</v>
      </c>
      <c r="M1" s="183" t="s">
        <v>334</v>
      </c>
      <c r="N1" s="182" t="s">
        <v>335</v>
      </c>
      <c r="O1" s="182" t="s">
        <v>336</v>
      </c>
      <c r="P1" s="182" t="s">
        <v>337</v>
      </c>
      <c r="Q1" s="182" t="s">
        <v>338</v>
      </c>
      <c r="R1" s="182" t="s">
        <v>339</v>
      </c>
      <c r="S1" s="182" t="s">
        <v>340</v>
      </c>
      <c r="T1" s="182" t="s">
        <v>341</v>
      </c>
      <c r="U1" s="182" t="s">
        <v>342</v>
      </c>
      <c r="V1" s="183" t="s">
        <v>343</v>
      </c>
      <c r="W1" s="182" t="s">
        <v>344</v>
      </c>
      <c r="X1" s="182" t="s">
        <v>345</v>
      </c>
      <c r="Y1" s="182" t="s">
        <v>281</v>
      </c>
      <c r="Z1" s="182" t="s">
        <v>346</v>
      </c>
      <c r="AA1" s="182" t="s">
        <v>347</v>
      </c>
      <c r="AB1" s="183" t="s">
        <v>348</v>
      </c>
      <c r="AC1" s="184" t="s">
        <v>293</v>
      </c>
      <c r="AD1" s="184" t="s">
        <v>294</v>
      </c>
      <c r="AE1" s="185" t="s">
        <v>295</v>
      </c>
    </row>
    <row r="2" spans="1:31" ht="40.5" customHeight="1">
      <c r="A2" s="187">
        <v>1</v>
      </c>
      <c r="B2" s="187">
        <v>1</v>
      </c>
      <c r="C2" s="188"/>
      <c r="D2" s="187">
        <v>1</v>
      </c>
      <c r="E2" s="187"/>
      <c r="F2" s="197" t="s">
        <v>349</v>
      </c>
      <c r="G2" s="190" t="s">
        <v>350</v>
      </c>
      <c r="H2" s="191"/>
      <c r="I2" s="191"/>
      <c r="J2" s="191"/>
      <c r="K2" s="191"/>
      <c r="L2" s="191"/>
      <c r="M2" s="192">
        <v>4</v>
      </c>
      <c r="N2" s="191"/>
      <c r="O2" s="191"/>
      <c r="P2" s="191"/>
      <c r="Q2" s="191">
        <v>4</v>
      </c>
      <c r="R2" s="191"/>
      <c r="S2" s="191"/>
      <c r="T2" s="191"/>
      <c r="U2" s="191"/>
      <c r="V2" s="192">
        <v>0</v>
      </c>
      <c r="W2" s="191"/>
      <c r="X2" s="191"/>
      <c r="Y2" s="191"/>
      <c r="Z2" s="191">
        <v>5</v>
      </c>
      <c r="AA2" s="191"/>
      <c r="AB2" s="192">
        <v>0</v>
      </c>
      <c r="AC2" s="193">
        <f>SUM(H2:L2)+SUM(N2:U2)+SUM(W2:AA2)</f>
        <v>9</v>
      </c>
      <c r="AD2" s="193">
        <f>SUM(M2+V2+AB2)</f>
        <v>4</v>
      </c>
      <c r="AE2" s="194">
        <f>SUM(AC2:AD2)</f>
        <v>13</v>
      </c>
    </row>
    <row r="3" spans="1:31" ht="45" customHeight="1">
      <c r="A3" s="187">
        <v>2</v>
      </c>
      <c r="B3" s="187">
        <v>2</v>
      </c>
      <c r="C3" s="196"/>
      <c r="D3" s="187">
        <v>2</v>
      </c>
      <c r="E3" s="187"/>
      <c r="F3" s="197" t="s">
        <v>351</v>
      </c>
      <c r="G3" s="190" t="s">
        <v>352</v>
      </c>
      <c r="H3" s="191"/>
      <c r="I3" s="191"/>
      <c r="J3" s="191"/>
      <c r="K3" s="191"/>
      <c r="L3" s="191"/>
      <c r="M3" s="192">
        <v>12</v>
      </c>
      <c r="N3" s="191"/>
      <c r="O3" s="191"/>
      <c r="P3" s="191"/>
      <c r="Q3" s="191">
        <v>8</v>
      </c>
      <c r="R3" s="191"/>
      <c r="S3" s="191"/>
      <c r="T3" s="191"/>
      <c r="U3" s="191"/>
      <c r="V3" s="192">
        <v>0</v>
      </c>
      <c r="W3" s="191"/>
      <c r="X3" s="191"/>
      <c r="Y3" s="191"/>
      <c r="Z3" s="191"/>
      <c r="AA3" s="191"/>
      <c r="AB3" s="192">
        <v>0</v>
      </c>
      <c r="AC3" s="193">
        <f t="shared" ref="AC3:AC16" si="0">SUM(H3:L3)+SUM(N3:U3)+SUM(W3:AA3)</f>
        <v>8</v>
      </c>
      <c r="AD3" s="193">
        <f t="shared" ref="AD3:AD16" si="1">SUM(M3+V3+AB3)</f>
        <v>12</v>
      </c>
      <c r="AE3" s="194">
        <f t="shared" ref="AE3:AE16" si="2">SUM(AC3:AD3)</f>
        <v>20</v>
      </c>
    </row>
    <row r="4" spans="1:31" ht="45" customHeight="1">
      <c r="A4" s="187">
        <v>3</v>
      </c>
      <c r="B4" s="187">
        <v>3</v>
      </c>
      <c r="C4" s="196"/>
      <c r="D4" s="187">
        <v>3</v>
      </c>
      <c r="E4" s="187"/>
      <c r="F4" s="189" t="s">
        <v>353</v>
      </c>
      <c r="G4" s="190" t="s">
        <v>354</v>
      </c>
      <c r="H4" s="191"/>
      <c r="I4" s="191"/>
      <c r="J4" s="191"/>
      <c r="K4" s="191"/>
      <c r="L4" s="191"/>
      <c r="M4" s="192">
        <v>10</v>
      </c>
      <c r="N4" s="191"/>
      <c r="O4" s="191"/>
      <c r="P4" s="191"/>
      <c r="Q4" s="191"/>
      <c r="R4" s="191"/>
      <c r="S4" s="191">
        <v>50</v>
      </c>
      <c r="T4" s="191"/>
      <c r="U4" s="191"/>
      <c r="V4" s="192">
        <v>0</v>
      </c>
      <c r="W4" s="191"/>
      <c r="X4" s="191"/>
      <c r="Y4" s="191"/>
      <c r="Z4" s="191">
        <v>5</v>
      </c>
      <c r="AA4" s="191"/>
      <c r="AB4" s="192">
        <v>0</v>
      </c>
      <c r="AC4" s="193">
        <f t="shared" si="0"/>
        <v>55</v>
      </c>
      <c r="AD4" s="193">
        <f t="shared" si="1"/>
        <v>10</v>
      </c>
      <c r="AE4" s="194">
        <f t="shared" si="2"/>
        <v>65</v>
      </c>
    </row>
    <row r="5" spans="1:31" ht="45" customHeight="1">
      <c r="A5" s="187">
        <v>4</v>
      </c>
      <c r="B5" s="187">
        <v>4</v>
      </c>
      <c r="C5" s="196"/>
      <c r="D5" s="187">
        <v>4</v>
      </c>
      <c r="E5" s="187"/>
      <c r="F5" s="197" t="s">
        <v>355</v>
      </c>
      <c r="G5" s="190" t="s">
        <v>356</v>
      </c>
      <c r="H5" s="191"/>
      <c r="I5" s="191"/>
      <c r="J5" s="191"/>
      <c r="K5" s="191"/>
      <c r="L5" s="191"/>
      <c r="M5" s="192">
        <v>12</v>
      </c>
      <c r="N5" s="191">
        <v>30</v>
      </c>
      <c r="O5" s="191"/>
      <c r="P5" s="191"/>
      <c r="Q5" s="191">
        <v>2</v>
      </c>
      <c r="R5" s="191"/>
      <c r="S5" s="191">
        <v>25</v>
      </c>
      <c r="T5" s="191"/>
      <c r="U5" s="191"/>
      <c r="V5" s="192">
        <v>4</v>
      </c>
      <c r="W5" s="191"/>
      <c r="X5" s="191"/>
      <c r="Y5" s="191"/>
      <c r="Z5" s="191"/>
      <c r="AA5" s="191"/>
      <c r="AB5" s="192">
        <v>0</v>
      </c>
      <c r="AC5" s="193">
        <f t="shared" si="0"/>
        <v>57</v>
      </c>
      <c r="AD5" s="193">
        <f t="shared" si="1"/>
        <v>16</v>
      </c>
      <c r="AE5" s="194">
        <f t="shared" si="2"/>
        <v>73</v>
      </c>
    </row>
    <row r="6" spans="1:31" ht="45" customHeight="1">
      <c r="A6" s="187">
        <v>5</v>
      </c>
      <c r="B6" s="187">
        <v>5</v>
      </c>
      <c r="C6" s="196"/>
      <c r="D6" s="187">
        <v>5</v>
      </c>
      <c r="E6" s="187"/>
      <c r="F6" s="197" t="s">
        <v>357</v>
      </c>
      <c r="G6" s="190" t="s">
        <v>358</v>
      </c>
      <c r="H6" s="191"/>
      <c r="I6" s="191"/>
      <c r="J6" s="191"/>
      <c r="K6" s="191"/>
      <c r="L6" s="191"/>
      <c r="M6" s="192">
        <v>6</v>
      </c>
      <c r="N6" s="191">
        <v>30</v>
      </c>
      <c r="O6" s="191"/>
      <c r="P6" s="191"/>
      <c r="Q6" s="191"/>
      <c r="R6" s="191"/>
      <c r="S6" s="191">
        <v>25</v>
      </c>
      <c r="T6" s="191"/>
      <c r="U6" s="191"/>
      <c r="V6" s="192">
        <v>0</v>
      </c>
      <c r="W6" s="191"/>
      <c r="X6" s="191">
        <v>15</v>
      </c>
      <c r="Y6" s="191"/>
      <c r="Z6" s="191">
        <v>5</v>
      </c>
      <c r="AA6" s="191"/>
      <c r="AB6" s="192">
        <v>0</v>
      </c>
      <c r="AC6" s="193">
        <f t="shared" si="0"/>
        <v>75</v>
      </c>
      <c r="AD6" s="193">
        <f t="shared" si="1"/>
        <v>6</v>
      </c>
      <c r="AE6" s="194">
        <f t="shared" si="2"/>
        <v>81</v>
      </c>
    </row>
    <row r="7" spans="1:31" s="198" customFormat="1" ht="45" customHeight="1">
      <c r="A7" s="187">
        <v>6</v>
      </c>
      <c r="B7" s="187">
        <v>6</v>
      </c>
      <c r="C7" s="196"/>
      <c r="D7" s="187"/>
      <c r="E7" s="187">
        <v>1</v>
      </c>
      <c r="F7" s="197" t="s">
        <v>359</v>
      </c>
      <c r="G7" s="190" t="s">
        <v>360</v>
      </c>
      <c r="H7" s="191"/>
      <c r="I7" s="191"/>
      <c r="J7" s="191"/>
      <c r="K7" s="191"/>
      <c r="L7" s="191"/>
      <c r="M7" s="192">
        <v>20</v>
      </c>
      <c r="N7" s="191">
        <v>30</v>
      </c>
      <c r="O7" s="191"/>
      <c r="P7" s="191"/>
      <c r="Q7" s="191">
        <v>20</v>
      </c>
      <c r="R7" s="191"/>
      <c r="S7" s="191">
        <v>25</v>
      </c>
      <c r="T7" s="191"/>
      <c r="U7" s="191"/>
      <c r="V7" s="192">
        <v>10</v>
      </c>
      <c r="W7" s="191"/>
      <c r="X7" s="191">
        <v>15</v>
      </c>
      <c r="Y7" s="191"/>
      <c r="Z7" s="191"/>
      <c r="AA7" s="191"/>
      <c r="AB7" s="192">
        <v>2</v>
      </c>
      <c r="AC7" s="193">
        <f t="shared" si="0"/>
        <v>90</v>
      </c>
      <c r="AD7" s="193">
        <f t="shared" si="1"/>
        <v>32</v>
      </c>
      <c r="AE7" s="194">
        <f t="shared" si="2"/>
        <v>122</v>
      </c>
    </row>
    <row r="8" spans="1:31" ht="45" customHeight="1">
      <c r="A8" s="187">
        <v>7</v>
      </c>
      <c r="B8" s="187"/>
      <c r="C8" s="196"/>
      <c r="D8" s="187">
        <v>6</v>
      </c>
      <c r="E8" s="187"/>
      <c r="F8" s="197" t="s">
        <v>361</v>
      </c>
      <c r="G8" s="190" t="s">
        <v>362</v>
      </c>
      <c r="H8" s="191"/>
      <c r="I8" s="191"/>
      <c r="J8" s="191"/>
      <c r="K8" s="191"/>
      <c r="L8" s="191"/>
      <c r="M8" s="192">
        <v>0</v>
      </c>
      <c r="N8" s="191">
        <v>30</v>
      </c>
      <c r="O8" s="191"/>
      <c r="P8" s="191"/>
      <c r="Q8" s="191">
        <v>6</v>
      </c>
      <c r="R8" s="191"/>
      <c r="S8" s="191">
        <v>50</v>
      </c>
      <c r="T8" s="191"/>
      <c r="U8" s="191"/>
      <c r="V8" s="192">
        <v>20</v>
      </c>
      <c r="W8" s="191"/>
      <c r="X8" s="191">
        <v>30</v>
      </c>
      <c r="Y8" s="191"/>
      <c r="Z8" s="191">
        <v>10</v>
      </c>
      <c r="AA8" s="191"/>
      <c r="AB8" s="192">
        <v>0</v>
      </c>
      <c r="AC8" s="193">
        <f t="shared" si="0"/>
        <v>126</v>
      </c>
      <c r="AD8" s="193">
        <f t="shared" si="1"/>
        <v>20</v>
      </c>
      <c r="AE8" s="194">
        <f t="shared" si="2"/>
        <v>146</v>
      </c>
    </row>
    <row r="9" spans="1:31" ht="50.25" customHeight="1">
      <c r="A9" s="187">
        <v>8</v>
      </c>
      <c r="B9" s="187"/>
      <c r="C9" s="196"/>
      <c r="D9" s="187">
        <v>7</v>
      </c>
      <c r="E9" s="187"/>
      <c r="F9" s="197" t="s">
        <v>363</v>
      </c>
      <c r="G9" s="190" t="s">
        <v>364</v>
      </c>
      <c r="H9" s="191"/>
      <c r="I9" s="191">
        <v>60</v>
      </c>
      <c r="J9" s="191"/>
      <c r="K9" s="191"/>
      <c r="L9" s="191"/>
      <c r="M9" s="192">
        <v>26</v>
      </c>
      <c r="N9" s="191"/>
      <c r="O9" s="191"/>
      <c r="P9" s="191"/>
      <c r="Q9" s="191"/>
      <c r="R9" s="191"/>
      <c r="S9" s="191">
        <v>25</v>
      </c>
      <c r="T9" s="191"/>
      <c r="U9" s="191"/>
      <c r="V9" s="192">
        <v>22</v>
      </c>
      <c r="W9" s="191"/>
      <c r="X9" s="191"/>
      <c r="Y9" s="191"/>
      <c r="Z9" s="191"/>
      <c r="AA9" s="191">
        <v>60</v>
      </c>
      <c r="AB9" s="192">
        <v>0</v>
      </c>
      <c r="AC9" s="193">
        <f t="shared" si="0"/>
        <v>145</v>
      </c>
      <c r="AD9" s="193">
        <f t="shared" si="1"/>
        <v>48</v>
      </c>
      <c r="AE9" s="194">
        <f t="shared" si="2"/>
        <v>193</v>
      </c>
    </row>
    <row r="10" spans="1:31" ht="45" customHeight="1">
      <c r="A10" s="187">
        <v>9</v>
      </c>
      <c r="B10" s="187">
        <v>7</v>
      </c>
      <c r="C10" s="196"/>
      <c r="D10" s="187"/>
      <c r="E10" s="187">
        <v>2</v>
      </c>
      <c r="F10" s="197" t="s">
        <v>365</v>
      </c>
      <c r="G10" s="190" t="s">
        <v>366</v>
      </c>
      <c r="H10" s="191">
        <v>60</v>
      </c>
      <c r="I10" s="191"/>
      <c r="J10" s="191"/>
      <c r="K10" s="191"/>
      <c r="L10" s="191"/>
      <c r="M10" s="192">
        <v>44</v>
      </c>
      <c r="N10" s="191">
        <v>30</v>
      </c>
      <c r="O10" s="191"/>
      <c r="P10" s="191"/>
      <c r="Q10" s="191">
        <v>14</v>
      </c>
      <c r="R10" s="191"/>
      <c r="S10" s="191"/>
      <c r="T10" s="191"/>
      <c r="U10" s="191"/>
      <c r="V10" s="192">
        <v>26</v>
      </c>
      <c r="W10" s="191"/>
      <c r="X10" s="191"/>
      <c r="Y10" s="191"/>
      <c r="Z10" s="191"/>
      <c r="AA10" s="191"/>
      <c r="AB10" s="192">
        <v>22</v>
      </c>
      <c r="AC10" s="193">
        <f t="shared" si="0"/>
        <v>104</v>
      </c>
      <c r="AD10" s="193">
        <f t="shared" si="1"/>
        <v>92</v>
      </c>
      <c r="AE10" s="194">
        <f t="shared" si="2"/>
        <v>196</v>
      </c>
    </row>
    <row r="11" spans="1:31" ht="45" customHeight="1">
      <c r="A11" s="187">
        <v>10</v>
      </c>
      <c r="B11" s="187">
        <v>8</v>
      </c>
      <c r="C11" s="196"/>
      <c r="D11" s="187">
        <v>8</v>
      </c>
      <c r="E11" s="187"/>
      <c r="F11" s="189" t="s">
        <v>367</v>
      </c>
      <c r="G11" s="190" t="s">
        <v>368</v>
      </c>
      <c r="H11" s="191"/>
      <c r="I11" s="191"/>
      <c r="J11" s="191">
        <v>60</v>
      </c>
      <c r="K11" s="191"/>
      <c r="L11" s="191"/>
      <c r="M11" s="192">
        <v>44</v>
      </c>
      <c r="N11" s="191"/>
      <c r="O11" s="191"/>
      <c r="P11" s="191"/>
      <c r="Q11" s="191"/>
      <c r="R11" s="191"/>
      <c r="S11" s="191"/>
      <c r="T11" s="191"/>
      <c r="U11" s="191"/>
      <c r="V11" s="192">
        <v>0</v>
      </c>
      <c r="W11" s="191">
        <v>60</v>
      </c>
      <c r="X11" s="191"/>
      <c r="Y11" s="191"/>
      <c r="Z11" s="191"/>
      <c r="AA11" s="191"/>
      <c r="AB11" s="192">
        <v>34</v>
      </c>
      <c r="AC11" s="193">
        <f t="shared" si="0"/>
        <v>120</v>
      </c>
      <c r="AD11" s="193">
        <f t="shared" si="1"/>
        <v>78</v>
      </c>
      <c r="AE11" s="194">
        <f t="shared" si="2"/>
        <v>198</v>
      </c>
    </row>
    <row r="12" spans="1:31" ht="45" customHeight="1">
      <c r="A12" s="187">
        <v>11</v>
      </c>
      <c r="B12" s="199"/>
      <c r="C12" s="200"/>
      <c r="D12" s="199">
        <v>9</v>
      </c>
      <c r="E12" s="199"/>
      <c r="F12" s="197" t="s">
        <v>369</v>
      </c>
      <c r="G12" s="201" t="s">
        <v>370</v>
      </c>
      <c r="H12" s="202"/>
      <c r="I12" s="202"/>
      <c r="J12" s="202"/>
      <c r="K12" s="202"/>
      <c r="L12" s="202"/>
      <c r="M12" s="192">
        <v>32</v>
      </c>
      <c r="N12" s="202">
        <v>30</v>
      </c>
      <c r="O12" s="202">
        <v>60</v>
      </c>
      <c r="P12" s="202"/>
      <c r="Q12" s="202">
        <v>12</v>
      </c>
      <c r="R12" s="202"/>
      <c r="S12" s="202"/>
      <c r="T12" s="202"/>
      <c r="U12" s="202"/>
      <c r="V12" s="192">
        <v>10</v>
      </c>
      <c r="W12" s="202"/>
      <c r="X12" s="202">
        <v>60</v>
      </c>
      <c r="Y12" s="202"/>
      <c r="Z12" s="202">
        <v>10</v>
      </c>
      <c r="AA12" s="202"/>
      <c r="AB12" s="192">
        <v>0</v>
      </c>
      <c r="AC12" s="193">
        <f t="shared" si="0"/>
        <v>172</v>
      </c>
      <c r="AD12" s="193">
        <f t="shared" si="1"/>
        <v>42</v>
      </c>
      <c r="AE12" s="194">
        <f t="shared" si="2"/>
        <v>214</v>
      </c>
    </row>
    <row r="13" spans="1:31" ht="45" customHeight="1">
      <c r="A13" s="187">
        <v>12</v>
      </c>
      <c r="B13" s="199">
        <v>9</v>
      </c>
      <c r="C13" s="200"/>
      <c r="D13" s="199"/>
      <c r="E13" s="199">
        <v>3</v>
      </c>
      <c r="F13" s="203" t="s">
        <v>371</v>
      </c>
      <c r="G13" s="201" t="s">
        <v>372</v>
      </c>
      <c r="H13" s="202"/>
      <c r="I13" s="202"/>
      <c r="J13" s="202">
        <v>60</v>
      </c>
      <c r="K13" s="202"/>
      <c r="L13" s="202"/>
      <c r="M13" s="192">
        <v>16</v>
      </c>
      <c r="N13" s="202">
        <v>30</v>
      </c>
      <c r="O13" s="202">
        <v>60</v>
      </c>
      <c r="P13" s="202"/>
      <c r="Q13" s="202">
        <v>1</v>
      </c>
      <c r="R13" s="202"/>
      <c r="S13" s="202"/>
      <c r="T13" s="202"/>
      <c r="U13" s="202">
        <v>60</v>
      </c>
      <c r="V13" s="192">
        <v>0</v>
      </c>
      <c r="W13" s="202"/>
      <c r="X13" s="202">
        <v>15</v>
      </c>
      <c r="Y13" s="202"/>
      <c r="Z13" s="202"/>
      <c r="AA13" s="202"/>
      <c r="AB13" s="192">
        <v>0</v>
      </c>
      <c r="AC13" s="193">
        <f t="shared" si="0"/>
        <v>226</v>
      </c>
      <c r="AD13" s="193">
        <f t="shared" si="1"/>
        <v>16</v>
      </c>
      <c r="AE13" s="194">
        <f t="shared" si="2"/>
        <v>242</v>
      </c>
    </row>
    <row r="14" spans="1:31" ht="45" customHeight="1">
      <c r="A14" s="187">
        <v>13</v>
      </c>
      <c r="B14" s="199"/>
      <c r="C14" s="200"/>
      <c r="D14" s="199">
        <v>10</v>
      </c>
      <c r="E14" s="199"/>
      <c r="F14" s="189" t="s">
        <v>373</v>
      </c>
      <c r="G14" s="190" t="s">
        <v>374</v>
      </c>
      <c r="H14" s="202"/>
      <c r="I14" s="202"/>
      <c r="J14" s="202">
        <v>60</v>
      </c>
      <c r="K14" s="202"/>
      <c r="L14" s="202"/>
      <c r="M14" s="192">
        <v>54</v>
      </c>
      <c r="N14" s="202">
        <v>30</v>
      </c>
      <c r="O14" s="202">
        <v>60</v>
      </c>
      <c r="P14" s="202"/>
      <c r="Q14" s="202">
        <v>10</v>
      </c>
      <c r="R14" s="202"/>
      <c r="S14" s="202">
        <v>25</v>
      </c>
      <c r="T14" s="202"/>
      <c r="U14" s="202"/>
      <c r="V14" s="192">
        <v>30</v>
      </c>
      <c r="W14" s="202"/>
      <c r="X14" s="202">
        <v>60</v>
      </c>
      <c r="Y14" s="202"/>
      <c r="Z14" s="202"/>
      <c r="AA14" s="202"/>
      <c r="AB14" s="192">
        <v>0</v>
      </c>
      <c r="AC14" s="193">
        <f t="shared" si="0"/>
        <v>245</v>
      </c>
      <c r="AD14" s="193">
        <f t="shared" si="1"/>
        <v>84</v>
      </c>
      <c r="AE14" s="194">
        <f t="shared" si="2"/>
        <v>329</v>
      </c>
    </row>
    <row r="15" spans="1:31" ht="45" customHeight="1">
      <c r="A15" s="187">
        <v>14</v>
      </c>
      <c r="B15" s="199"/>
      <c r="C15" s="200"/>
      <c r="D15" s="199">
        <v>11</v>
      </c>
      <c r="E15" s="199"/>
      <c r="F15" s="197" t="s">
        <v>375</v>
      </c>
      <c r="G15" s="190" t="s">
        <v>376</v>
      </c>
      <c r="H15" s="202"/>
      <c r="I15" s="202"/>
      <c r="J15" s="202">
        <v>60</v>
      </c>
      <c r="K15" s="202"/>
      <c r="L15" s="202"/>
      <c r="M15" s="192">
        <v>18</v>
      </c>
      <c r="N15" s="202">
        <v>30</v>
      </c>
      <c r="O15" s="202">
        <v>60</v>
      </c>
      <c r="P15" s="202"/>
      <c r="Q15" s="202">
        <v>29</v>
      </c>
      <c r="R15" s="202"/>
      <c r="S15" s="202"/>
      <c r="T15" s="202">
        <v>60</v>
      </c>
      <c r="U15" s="202"/>
      <c r="V15" s="192">
        <v>102</v>
      </c>
      <c r="W15" s="202"/>
      <c r="X15" s="202">
        <v>90</v>
      </c>
      <c r="Y15" s="202"/>
      <c r="Z15" s="202">
        <v>15</v>
      </c>
      <c r="AA15" s="202"/>
      <c r="AB15" s="192">
        <v>2</v>
      </c>
      <c r="AC15" s="193">
        <f t="shared" si="0"/>
        <v>344</v>
      </c>
      <c r="AD15" s="193">
        <f t="shared" si="1"/>
        <v>122</v>
      </c>
      <c r="AE15" s="194">
        <f t="shared" si="2"/>
        <v>466</v>
      </c>
    </row>
    <row r="16" spans="1:31" ht="45" customHeight="1">
      <c r="A16" s="187">
        <v>15</v>
      </c>
      <c r="B16" s="199"/>
      <c r="C16" s="200"/>
      <c r="D16" s="199"/>
      <c r="E16" s="199">
        <v>4</v>
      </c>
      <c r="F16" s="197" t="s">
        <v>377</v>
      </c>
      <c r="G16" s="190" t="s">
        <v>378</v>
      </c>
      <c r="H16" s="202"/>
      <c r="I16" s="202"/>
      <c r="J16" s="202">
        <v>60</v>
      </c>
      <c r="K16" s="202">
        <v>60</v>
      </c>
      <c r="L16" s="202"/>
      <c r="M16" s="192">
        <v>94</v>
      </c>
      <c r="N16" s="202">
        <v>30</v>
      </c>
      <c r="O16" s="202"/>
      <c r="P16" s="202">
        <v>60</v>
      </c>
      <c r="Q16" s="202">
        <v>42</v>
      </c>
      <c r="R16" s="202"/>
      <c r="S16" s="202">
        <v>150</v>
      </c>
      <c r="T16" s="202">
        <v>100</v>
      </c>
      <c r="U16" s="202">
        <v>100</v>
      </c>
      <c r="V16" s="192">
        <v>200</v>
      </c>
      <c r="W16" s="202">
        <v>100</v>
      </c>
      <c r="X16" s="202">
        <v>30</v>
      </c>
      <c r="Y16" s="202"/>
      <c r="Z16" s="202"/>
      <c r="AA16" s="202">
        <v>60</v>
      </c>
      <c r="AB16" s="192">
        <v>14</v>
      </c>
      <c r="AC16" s="193">
        <f t="shared" si="0"/>
        <v>792</v>
      </c>
      <c r="AD16" s="193">
        <f t="shared" si="1"/>
        <v>308</v>
      </c>
      <c r="AE16" s="194">
        <f t="shared" si="2"/>
        <v>1100</v>
      </c>
    </row>
    <row r="17" spans="2:30">
      <c r="B17" s="204"/>
      <c r="C17" s="204"/>
      <c r="D17" s="204"/>
      <c r="E17" s="204"/>
      <c r="F17" s="205"/>
      <c r="G17" s="206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207"/>
    </row>
    <row r="18" spans="2:30">
      <c r="B18" s="204"/>
      <c r="C18" s="204"/>
      <c r="D18" s="204"/>
      <c r="E18" s="204"/>
      <c r="F18" s="208"/>
      <c r="G18" s="206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207"/>
    </row>
    <row r="19" spans="2:30">
      <c r="F19" s="208"/>
      <c r="G19" s="206"/>
    </row>
    <row r="20" spans="2:30">
      <c r="F20" s="208"/>
      <c r="G20" s="206"/>
    </row>
    <row r="21" spans="2:30">
      <c r="F21" s="208"/>
      <c r="G21" s="206"/>
    </row>
    <row r="22" spans="2:30">
      <c r="F22" s="208"/>
      <c r="G22" s="206"/>
    </row>
    <row r="23" spans="2:30">
      <c r="F23" s="208"/>
      <c r="G23" s="206"/>
    </row>
    <row r="24" spans="2:30">
      <c r="F24" s="208"/>
      <c r="G24" s="206"/>
    </row>
    <row r="25" spans="2:30">
      <c r="F25" s="208"/>
      <c r="G25" s="206"/>
    </row>
    <row r="26" spans="2:30">
      <c r="F26" s="208"/>
      <c r="G26" s="206"/>
    </row>
    <row r="27" spans="2:30">
      <c r="F27" s="208"/>
      <c r="G27" s="206"/>
    </row>
    <row r="28" spans="2:30">
      <c r="F28" s="208"/>
      <c r="G28" s="206"/>
    </row>
    <row r="29" spans="2:30">
      <c r="F29" s="208"/>
      <c r="G29" s="206"/>
    </row>
    <row r="30" spans="2:30">
      <c r="F30" s="208"/>
      <c r="G30" s="206"/>
    </row>
    <row r="31" spans="2:30">
      <c r="F31" s="208"/>
      <c r="G31" s="206"/>
    </row>
    <row r="32" spans="2:30">
      <c r="F32" s="208"/>
      <c r="G32" s="206"/>
    </row>
    <row r="33" spans="6:7">
      <c r="F33" s="208"/>
      <c r="G33" s="206"/>
    </row>
    <row r="34" spans="6:7">
      <c r="F34" s="208"/>
      <c r="G34" s="206"/>
    </row>
    <row r="35" spans="6:7">
      <c r="F35" s="208"/>
      <c r="G35" s="206"/>
    </row>
    <row r="36" spans="6:7">
      <c r="F36" s="208"/>
      <c r="G36" s="206"/>
    </row>
    <row r="37" spans="6:7">
      <c r="F37" s="208"/>
      <c r="G37" s="206"/>
    </row>
    <row r="38" spans="6:7">
      <c r="F38" s="208"/>
      <c r="G38" s="206"/>
    </row>
    <row r="39" spans="6:7">
      <c r="F39" s="208"/>
      <c r="G39" s="206"/>
    </row>
    <row r="40" spans="6:7">
      <c r="F40" s="208"/>
      <c r="G40" s="206"/>
    </row>
    <row r="41" spans="6:7">
      <c r="F41" s="208"/>
      <c r="G41" s="206"/>
    </row>
    <row r="42" spans="6:7">
      <c r="F42" s="208"/>
      <c r="G42" s="206"/>
    </row>
    <row r="43" spans="6:7">
      <c r="F43" s="208"/>
      <c r="G43" s="206"/>
    </row>
    <row r="44" spans="6:7">
      <c r="F44" s="208"/>
      <c r="G44" s="206"/>
    </row>
    <row r="45" spans="6:7">
      <c r="F45" s="208"/>
      <c r="G45" s="206"/>
    </row>
    <row r="46" spans="6:7">
      <c r="F46" s="208"/>
      <c r="G46" s="206"/>
    </row>
    <row r="47" spans="6:7">
      <c r="F47" s="208"/>
      <c r="G47" s="206"/>
    </row>
    <row r="48" spans="6:7">
      <c r="F48" s="208"/>
      <c r="G48" s="206"/>
    </row>
    <row r="49" spans="6:7">
      <c r="F49" s="208"/>
      <c r="G49" s="206"/>
    </row>
    <row r="50" spans="6:7">
      <c r="F50" s="208"/>
      <c r="G50" s="206"/>
    </row>
    <row r="51" spans="6:7">
      <c r="F51" s="208"/>
      <c r="G51" s="206"/>
    </row>
    <row r="52" spans="6:7">
      <c r="F52" s="208"/>
      <c r="G52" s="206"/>
    </row>
    <row r="53" spans="6:7">
      <c r="F53" s="208"/>
      <c r="G53" s="206"/>
    </row>
    <row r="54" spans="6:7">
      <c r="F54" s="208"/>
      <c r="G54" s="206"/>
    </row>
    <row r="55" spans="6:7">
      <c r="F55" s="208"/>
      <c r="G55" s="206"/>
    </row>
    <row r="56" spans="6:7">
      <c r="F56" s="208"/>
      <c r="G56" s="206"/>
    </row>
    <row r="57" spans="6:7">
      <c r="F57" s="208"/>
      <c r="G57" s="206"/>
    </row>
    <row r="58" spans="6:7">
      <c r="F58" s="208"/>
      <c r="G58" s="206"/>
    </row>
    <row r="59" spans="6:7">
      <c r="F59" s="208"/>
      <c r="G59" s="206"/>
    </row>
    <row r="60" spans="6:7">
      <c r="F60" s="208"/>
      <c r="G60" s="206"/>
    </row>
    <row r="61" spans="6:7">
      <c r="F61" s="208"/>
      <c r="G61" s="206"/>
    </row>
    <row r="62" spans="6:7">
      <c r="F62" s="208"/>
      <c r="G62" s="206"/>
    </row>
    <row r="63" spans="6:7">
      <c r="F63" s="208"/>
      <c r="G63" s="206"/>
    </row>
    <row r="64" spans="6:7">
      <c r="F64" s="208"/>
      <c r="G64" s="206"/>
    </row>
    <row r="65" spans="6:7">
      <c r="F65" s="208"/>
      <c r="G65" s="206"/>
    </row>
    <row r="66" spans="6:7">
      <c r="F66" s="208"/>
      <c r="G66" s="206"/>
    </row>
    <row r="67" spans="6:7">
      <c r="F67" s="208"/>
      <c r="G67" s="206"/>
    </row>
    <row r="68" spans="6:7">
      <c r="F68" s="208"/>
      <c r="G68" s="206"/>
    </row>
    <row r="69" spans="6:7">
      <c r="F69" s="208"/>
      <c r="G69" s="206"/>
    </row>
    <row r="70" spans="6:7">
      <c r="F70" s="208"/>
      <c r="G70" s="206"/>
    </row>
    <row r="71" spans="6:7">
      <c r="F71" s="208"/>
      <c r="G71" s="206"/>
    </row>
    <row r="72" spans="6:7">
      <c r="F72" s="208"/>
      <c r="G72" s="206"/>
    </row>
    <row r="73" spans="6:7">
      <c r="F73" s="208"/>
      <c r="G73" s="206"/>
    </row>
    <row r="74" spans="6:7">
      <c r="F74" s="208"/>
      <c r="G74" s="206"/>
    </row>
    <row r="75" spans="6:7">
      <c r="F75" s="208"/>
      <c r="G75" s="206"/>
    </row>
    <row r="76" spans="6:7">
      <c r="F76" s="208"/>
      <c r="G76" s="206"/>
    </row>
    <row r="77" spans="6:7">
      <c r="F77" s="208"/>
      <c r="G77" s="206"/>
    </row>
    <row r="78" spans="6:7">
      <c r="F78" s="208"/>
      <c r="G78" s="206"/>
    </row>
    <row r="79" spans="6:7">
      <c r="F79" s="208"/>
      <c r="G79" s="206"/>
    </row>
    <row r="80" spans="6:7">
      <c r="F80" s="208"/>
      <c r="G80" s="206"/>
    </row>
    <row r="81" spans="6:7">
      <c r="F81" s="208"/>
      <c r="G81" s="206"/>
    </row>
    <row r="82" spans="6:7">
      <c r="F82" s="208"/>
      <c r="G82" s="206"/>
    </row>
    <row r="83" spans="6:7">
      <c r="F83" s="208"/>
      <c r="G83" s="206"/>
    </row>
    <row r="84" spans="6:7">
      <c r="F84" s="208"/>
      <c r="G84" s="206"/>
    </row>
    <row r="85" spans="6:7">
      <c r="F85" s="208"/>
      <c r="G85" s="206"/>
    </row>
    <row r="86" spans="6:7">
      <c r="F86" s="208"/>
      <c r="G86" s="206"/>
    </row>
    <row r="87" spans="6:7">
      <c r="F87" s="208"/>
      <c r="G87" s="206"/>
    </row>
    <row r="88" spans="6:7">
      <c r="F88" s="208"/>
      <c r="G88" s="206"/>
    </row>
    <row r="89" spans="6:7">
      <c r="F89" s="208"/>
      <c r="G89" s="206"/>
    </row>
    <row r="90" spans="6:7">
      <c r="F90" s="208"/>
      <c r="G90" s="206"/>
    </row>
    <row r="91" spans="6:7">
      <c r="F91" s="208"/>
      <c r="G91" s="206"/>
    </row>
    <row r="92" spans="6:7">
      <c r="F92" s="208"/>
      <c r="G92" s="206"/>
    </row>
    <row r="93" spans="6:7">
      <c r="F93" s="208"/>
      <c r="G93" s="206"/>
    </row>
    <row r="94" spans="6:7">
      <c r="F94" s="208"/>
      <c r="G94" s="206"/>
    </row>
    <row r="95" spans="6:7">
      <c r="F95" s="208"/>
      <c r="G95" s="206"/>
    </row>
    <row r="96" spans="6:7">
      <c r="F96" s="208"/>
      <c r="G96" s="206"/>
    </row>
    <row r="97" spans="6:7">
      <c r="F97" s="208"/>
      <c r="G97" s="206"/>
    </row>
    <row r="98" spans="6:7">
      <c r="F98" s="208"/>
      <c r="G98" s="206"/>
    </row>
    <row r="99" spans="6:7">
      <c r="F99" s="208"/>
      <c r="G99" s="206"/>
    </row>
    <row r="100" spans="6:7">
      <c r="F100" s="208"/>
      <c r="G100" s="206"/>
    </row>
    <row r="101" spans="6:7">
      <c r="F101" s="208"/>
      <c r="G101" s="206"/>
    </row>
    <row r="102" spans="6:7">
      <c r="F102" s="208"/>
      <c r="G102" s="206"/>
    </row>
    <row r="103" spans="6:7">
      <c r="F103" s="208"/>
      <c r="G103" s="206"/>
    </row>
    <row r="104" spans="6:7">
      <c r="F104" s="208"/>
      <c r="G104" s="206"/>
    </row>
    <row r="105" spans="6:7">
      <c r="F105" s="208"/>
      <c r="G105" s="206"/>
    </row>
    <row r="106" spans="6:7">
      <c r="F106" s="208"/>
      <c r="G106" s="206"/>
    </row>
    <row r="107" spans="6:7">
      <c r="F107" s="208"/>
      <c r="G107" s="206"/>
    </row>
    <row r="108" spans="6:7">
      <c r="F108" s="208"/>
      <c r="G108" s="206"/>
    </row>
    <row r="109" spans="6:7">
      <c r="F109" s="208"/>
      <c r="G109" s="206"/>
    </row>
    <row r="110" spans="6:7">
      <c r="F110" s="208"/>
      <c r="G110" s="206"/>
    </row>
    <row r="111" spans="6:7">
      <c r="F111" s="208"/>
      <c r="G111" s="206"/>
    </row>
    <row r="112" spans="6:7">
      <c r="F112" s="208"/>
      <c r="G112" s="206"/>
    </row>
    <row r="113" spans="6:7">
      <c r="F113" s="208"/>
      <c r="G113" s="206"/>
    </row>
    <row r="114" spans="6:7">
      <c r="F114" s="208"/>
      <c r="G114" s="206"/>
    </row>
    <row r="115" spans="6:7">
      <c r="F115" s="208"/>
      <c r="G115" s="206"/>
    </row>
    <row r="116" spans="6:7">
      <c r="F116" s="208"/>
      <c r="G116" s="206"/>
    </row>
    <row r="117" spans="6:7">
      <c r="F117" s="208"/>
      <c r="G117" s="206"/>
    </row>
    <row r="118" spans="6:7">
      <c r="F118" s="208"/>
      <c r="G118" s="206"/>
    </row>
    <row r="119" spans="6:7">
      <c r="F119" s="208"/>
      <c r="G119" s="206"/>
    </row>
    <row r="120" spans="6:7">
      <c r="F120" s="208"/>
      <c r="G120" s="206"/>
    </row>
    <row r="121" spans="6:7">
      <c r="F121" s="208"/>
      <c r="G121" s="206"/>
    </row>
    <row r="122" spans="6:7">
      <c r="F122" s="208"/>
      <c r="G122" s="206"/>
    </row>
    <row r="123" spans="6:7">
      <c r="F123" s="208"/>
      <c r="G123" s="206"/>
    </row>
    <row r="124" spans="6:7">
      <c r="F124" s="208"/>
      <c r="G124" s="206"/>
    </row>
    <row r="125" spans="6:7">
      <c r="F125" s="208"/>
      <c r="G125" s="206"/>
    </row>
    <row r="126" spans="6:7">
      <c r="F126" s="208"/>
      <c r="G126" s="206"/>
    </row>
    <row r="127" spans="6:7">
      <c r="F127" s="208"/>
      <c r="G127" s="206"/>
    </row>
    <row r="128" spans="6:7">
      <c r="F128" s="208"/>
      <c r="G128" s="206"/>
    </row>
    <row r="129" spans="6:7">
      <c r="F129" s="208"/>
      <c r="G129" s="206"/>
    </row>
    <row r="130" spans="6:7">
      <c r="F130" s="208"/>
      <c r="G130" s="206"/>
    </row>
    <row r="131" spans="6:7">
      <c r="F131" s="208"/>
      <c r="G131" s="206"/>
    </row>
    <row r="132" spans="6:7">
      <c r="F132" s="208"/>
      <c r="G132" s="206"/>
    </row>
    <row r="133" spans="6:7">
      <c r="F133" s="208"/>
      <c r="G133" s="206"/>
    </row>
    <row r="134" spans="6:7">
      <c r="F134" s="208"/>
      <c r="G134" s="206"/>
    </row>
    <row r="135" spans="6:7">
      <c r="F135" s="208"/>
      <c r="G135" s="206"/>
    </row>
    <row r="136" spans="6:7">
      <c r="F136" s="208"/>
      <c r="G136" s="206"/>
    </row>
    <row r="137" spans="6:7">
      <c r="F137" s="208"/>
      <c r="G137" s="206"/>
    </row>
    <row r="138" spans="6:7">
      <c r="F138" s="208"/>
      <c r="G138" s="206"/>
    </row>
    <row r="139" spans="6:7">
      <c r="F139" s="208"/>
      <c r="G139" s="206"/>
    </row>
    <row r="140" spans="6:7">
      <c r="F140" s="208"/>
      <c r="G140" s="206"/>
    </row>
    <row r="141" spans="6:7">
      <c r="F141" s="208"/>
      <c r="G141" s="206"/>
    </row>
    <row r="142" spans="6:7">
      <c r="F142" s="208"/>
      <c r="G142" s="206"/>
    </row>
    <row r="143" spans="6:7">
      <c r="F143" s="208"/>
      <c r="G143" s="206"/>
    </row>
    <row r="144" spans="6:7">
      <c r="F144" s="208"/>
      <c r="G144" s="206"/>
    </row>
    <row r="145" spans="6:7">
      <c r="F145" s="208"/>
      <c r="G145" s="206"/>
    </row>
    <row r="146" spans="6:7">
      <c r="F146" s="208"/>
      <c r="G146" s="206"/>
    </row>
    <row r="147" spans="6:7">
      <c r="F147" s="208"/>
      <c r="G147" s="206"/>
    </row>
    <row r="148" spans="6:7">
      <c r="F148" s="208"/>
      <c r="G148" s="206"/>
    </row>
    <row r="149" spans="6:7">
      <c r="F149" s="208"/>
      <c r="G149" s="206"/>
    </row>
    <row r="150" spans="6:7">
      <c r="F150" s="208"/>
      <c r="G150" s="206"/>
    </row>
    <row r="151" spans="6:7">
      <c r="F151" s="208"/>
      <c r="G151" s="206"/>
    </row>
    <row r="152" spans="6:7">
      <c r="F152" s="208"/>
      <c r="G152" s="206"/>
    </row>
    <row r="153" spans="6:7">
      <c r="F153" s="208"/>
      <c r="G153" s="206"/>
    </row>
    <row r="154" spans="6:7">
      <c r="F154" s="208"/>
      <c r="G154" s="206"/>
    </row>
    <row r="155" spans="6:7">
      <c r="F155" s="208"/>
      <c r="G155" s="206"/>
    </row>
    <row r="156" spans="6:7">
      <c r="F156" s="208"/>
      <c r="G156" s="206"/>
    </row>
    <row r="157" spans="6:7">
      <c r="F157" s="208"/>
      <c r="G157" s="206"/>
    </row>
    <row r="158" spans="6:7">
      <c r="F158" s="208"/>
      <c r="G158" s="206"/>
    </row>
    <row r="159" spans="6:7">
      <c r="F159" s="208"/>
      <c r="G159" s="206"/>
    </row>
    <row r="160" spans="6:7">
      <c r="F160" s="208"/>
      <c r="G160" s="206"/>
    </row>
    <row r="161" spans="6:7">
      <c r="F161" s="208"/>
      <c r="G161" s="206"/>
    </row>
    <row r="162" spans="6:7">
      <c r="F162" s="208"/>
      <c r="G162" s="206"/>
    </row>
    <row r="163" spans="6:7">
      <c r="F163" s="208"/>
      <c r="G163" s="206"/>
    </row>
    <row r="164" spans="6:7">
      <c r="F164" s="208"/>
      <c r="G164" s="206"/>
    </row>
    <row r="165" spans="6:7">
      <c r="F165" s="208"/>
      <c r="G165" s="206"/>
    </row>
    <row r="166" spans="6:7">
      <c r="F166" s="208"/>
      <c r="G166" s="206"/>
    </row>
    <row r="167" spans="6:7">
      <c r="F167" s="208"/>
      <c r="G167" s="206"/>
    </row>
    <row r="168" spans="6:7">
      <c r="F168" s="208"/>
      <c r="G168" s="206"/>
    </row>
    <row r="169" spans="6:7">
      <c r="F169" s="208"/>
      <c r="G169" s="206"/>
    </row>
    <row r="170" spans="6:7">
      <c r="F170" s="208"/>
      <c r="G170" s="206"/>
    </row>
    <row r="171" spans="6:7">
      <c r="F171" s="208"/>
      <c r="G171" s="206"/>
    </row>
    <row r="172" spans="6:7">
      <c r="F172" s="208"/>
      <c r="G172" s="206"/>
    </row>
    <row r="173" spans="6:7">
      <c r="F173" s="208"/>
      <c r="G173" s="206"/>
    </row>
    <row r="174" spans="6:7">
      <c r="F174" s="208"/>
      <c r="G174" s="206"/>
    </row>
    <row r="175" spans="6:7">
      <c r="F175" s="208"/>
      <c r="G175" s="206"/>
    </row>
    <row r="176" spans="6:7">
      <c r="F176" s="208"/>
      <c r="G176" s="206"/>
    </row>
    <row r="177" spans="6:7">
      <c r="F177" s="208"/>
      <c r="G177" s="206"/>
    </row>
    <row r="178" spans="6:7">
      <c r="F178" s="208"/>
      <c r="G178" s="206"/>
    </row>
    <row r="179" spans="6:7">
      <c r="F179" s="208"/>
      <c r="G179" s="206"/>
    </row>
    <row r="180" spans="6:7">
      <c r="F180" s="208"/>
      <c r="G180" s="206"/>
    </row>
    <row r="181" spans="6:7">
      <c r="F181" s="208"/>
      <c r="G181" s="206"/>
    </row>
    <row r="182" spans="6:7">
      <c r="F182" s="208"/>
      <c r="G182" s="206"/>
    </row>
    <row r="183" spans="6:7">
      <c r="F183" s="208"/>
      <c r="G183" s="206"/>
    </row>
    <row r="184" spans="6:7">
      <c r="F184" s="208"/>
      <c r="G184" s="206"/>
    </row>
    <row r="185" spans="6:7">
      <c r="F185" s="208"/>
      <c r="G185" s="206"/>
    </row>
    <row r="186" spans="6:7">
      <c r="F186" s="208"/>
      <c r="G186" s="206"/>
    </row>
    <row r="187" spans="6:7">
      <c r="F187" s="208"/>
      <c r="G187" s="206"/>
    </row>
    <row r="188" spans="6:7">
      <c r="F188" s="208"/>
      <c r="G188" s="206"/>
    </row>
    <row r="189" spans="6:7">
      <c r="F189" s="208"/>
      <c r="G189" s="206"/>
    </row>
    <row r="190" spans="6:7">
      <c r="F190" s="208"/>
      <c r="G190" s="206"/>
    </row>
    <row r="191" spans="6:7">
      <c r="F191" s="208"/>
      <c r="G191" s="206"/>
    </row>
    <row r="192" spans="6:7">
      <c r="F192" s="208"/>
      <c r="G192" s="206"/>
    </row>
    <row r="193" spans="6:7">
      <c r="F193" s="208"/>
      <c r="G193" s="206"/>
    </row>
    <row r="194" spans="6:7">
      <c r="F194" s="208"/>
      <c r="G194" s="206"/>
    </row>
    <row r="195" spans="6:7">
      <c r="F195" s="208"/>
      <c r="G195" s="206"/>
    </row>
    <row r="196" spans="6:7">
      <c r="F196" s="208"/>
      <c r="G196" s="206"/>
    </row>
    <row r="197" spans="6:7">
      <c r="F197" s="208"/>
      <c r="G197" s="206"/>
    </row>
    <row r="198" spans="6:7">
      <c r="F198" s="208"/>
      <c r="G198" s="206"/>
    </row>
    <row r="199" spans="6:7">
      <c r="F199" s="208"/>
      <c r="G199" s="206"/>
    </row>
    <row r="200" spans="6:7">
      <c r="F200" s="208"/>
      <c r="G200" s="206"/>
    </row>
    <row r="201" spans="6:7">
      <c r="F201" s="208"/>
      <c r="G201" s="206"/>
    </row>
    <row r="202" spans="6:7">
      <c r="F202" s="208"/>
      <c r="G202" s="206"/>
    </row>
    <row r="203" spans="6:7">
      <c r="F203" s="208"/>
      <c r="G203" s="206"/>
    </row>
    <row r="204" spans="6:7">
      <c r="F204" s="208"/>
      <c r="G204" s="206"/>
    </row>
    <row r="205" spans="6:7">
      <c r="F205" s="208"/>
      <c r="G205" s="206"/>
    </row>
    <row r="206" spans="6:7">
      <c r="F206" s="208"/>
      <c r="G206" s="206"/>
    </row>
    <row r="207" spans="6:7">
      <c r="F207" s="208"/>
      <c r="G207" s="206"/>
    </row>
    <row r="208" spans="6:7">
      <c r="F208" s="208"/>
      <c r="G208" s="206"/>
    </row>
    <row r="209" spans="6:7">
      <c r="F209" s="208"/>
      <c r="G209" s="206"/>
    </row>
    <row r="210" spans="6:7">
      <c r="F210" s="208"/>
      <c r="G210" s="206"/>
    </row>
    <row r="211" spans="6:7">
      <c r="F211" s="208"/>
      <c r="G211" s="206"/>
    </row>
    <row r="212" spans="6:7">
      <c r="F212" s="208"/>
      <c r="G212" s="206"/>
    </row>
    <row r="213" spans="6:7">
      <c r="F213" s="208"/>
      <c r="G213" s="206"/>
    </row>
    <row r="214" spans="6:7">
      <c r="F214" s="208"/>
      <c r="G214" s="206"/>
    </row>
    <row r="215" spans="6:7">
      <c r="F215" s="208"/>
      <c r="G215" s="206"/>
    </row>
    <row r="216" spans="6:7">
      <c r="F216" s="208"/>
      <c r="G216" s="206"/>
    </row>
    <row r="217" spans="6:7">
      <c r="F217" s="208"/>
      <c r="G217" s="206"/>
    </row>
    <row r="218" spans="6:7">
      <c r="F218" s="208"/>
      <c r="G218" s="206"/>
    </row>
    <row r="219" spans="6:7">
      <c r="F219" s="208"/>
      <c r="G219" s="206"/>
    </row>
    <row r="220" spans="6:7">
      <c r="F220" s="208"/>
      <c r="G220" s="206"/>
    </row>
    <row r="221" spans="6:7">
      <c r="F221" s="208"/>
      <c r="G221" s="206"/>
    </row>
    <row r="222" spans="6:7">
      <c r="F222" s="208"/>
      <c r="G222" s="206"/>
    </row>
    <row r="223" spans="6:7">
      <c r="F223" s="208"/>
      <c r="G223" s="206"/>
    </row>
    <row r="224" spans="6:7">
      <c r="F224" s="208"/>
      <c r="G224" s="206"/>
    </row>
    <row r="225" spans="6:7">
      <c r="F225" s="208"/>
      <c r="G225" s="206"/>
    </row>
    <row r="226" spans="6:7">
      <c r="F226" s="208"/>
      <c r="G226" s="206"/>
    </row>
    <row r="227" spans="6:7">
      <c r="F227" s="208"/>
      <c r="G227" s="206"/>
    </row>
    <row r="228" spans="6:7">
      <c r="F228" s="208"/>
      <c r="G228" s="206"/>
    </row>
    <row r="229" spans="6:7">
      <c r="F229" s="208"/>
      <c r="G229" s="206"/>
    </row>
    <row r="230" spans="6:7">
      <c r="F230" s="208"/>
      <c r="G230" s="206"/>
    </row>
    <row r="231" spans="6:7">
      <c r="F231" s="208"/>
      <c r="G231" s="206"/>
    </row>
    <row r="232" spans="6:7">
      <c r="F232" s="208"/>
      <c r="G232" s="206"/>
    </row>
    <row r="233" spans="6:7">
      <c r="F233" s="208"/>
      <c r="G233" s="206"/>
    </row>
    <row r="234" spans="6:7">
      <c r="F234" s="208"/>
      <c r="G234" s="206"/>
    </row>
    <row r="235" spans="6:7">
      <c r="F235" s="208"/>
      <c r="G235" s="206"/>
    </row>
    <row r="236" spans="6:7">
      <c r="F236" s="208"/>
      <c r="G236" s="206"/>
    </row>
    <row r="237" spans="6:7">
      <c r="F237" s="208"/>
      <c r="G237" s="206"/>
    </row>
    <row r="238" spans="6:7">
      <c r="F238" s="208"/>
      <c r="G238" s="206"/>
    </row>
    <row r="239" spans="6:7">
      <c r="F239" s="208"/>
      <c r="G239" s="206"/>
    </row>
    <row r="240" spans="6:7">
      <c r="F240" s="208"/>
      <c r="G240" s="206"/>
    </row>
    <row r="241" spans="6:7">
      <c r="F241" s="208"/>
      <c r="G241" s="206"/>
    </row>
    <row r="242" spans="6:7">
      <c r="F242" s="208"/>
      <c r="G242" s="206"/>
    </row>
    <row r="243" spans="6:7">
      <c r="F243" s="208"/>
      <c r="G243" s="206"/>
    </row>
    <row r="244" spans="6:7">
      <c r="F244" s="208"/>
      <c r="G244" s="206"/>
    </row>
    <row r="245" spans="6:7">
      <c r="F245" s="208"/>
      <c r="G245" s="206"/>
    </row>
    <row r="246" spans="6:7">
      <c r="F246" s="208"/>
      <c r="G246" s="206"/>
    </row>
    <row r="247" spans="6:7">
      <c r="F247" s="208"/>
      <c r="G247" s="206"/>
    </row>
    <row r="248" spans="6:7">
      <c r="F248" s="208"/>
      <c r="G248" s="206"/>
    </row>
    <row r="249" spans="6:7">
      <c r="F249" s="208"/>
      <c r="G249" s="206"/>
    </row>
    <row r="250" spans="6:7">
      <c r="F250" s="208"/>
      <c r="G250" s="206"/>
    </row>
    <row r="251" spans="6:7">
      <c r="F251" s="208"/>
      <c r="G251" s="206"/>
    </row>
    <row r="252" spans="6:7">
      <c r="F252" s="208"/>
      <c r="G252" s="206"/>
    </row>
    <row r="253" spans="6:7">
      <c r="F253" s="208"/>
      <c r="G253" s="206"/>
    </row>
    <row r="254" spans="6:7">
      <c r="F254" s="208"/>
      <c r="G254" s="206"/>
    </row>
    <row r="255" spans="6:7">
      <c r="F255" s="208"/>
      <c r="G255" s="206"/>
    </row>
    <row r="256" spans="6:7">
      <c r="F256" s="208"/>
      <c r="G256" s="206"/>
    </row>
    <row r="257" spans="6:7">
      <c r="F257" s="208"/>
      <c r="G257" s="206"/>
    </row>
    <row r="258" spans="6:7">
      <c r="F258" s="208"/>
      <c r="G258" s="206"/>
    </row>
    <row r="259" spans="6:7">
      <c r="F259" s="208"/>
      <c r="G259" s="206"/>
    </row>
    <row r="260" spans="6:7">
      <c r="F260" s="208"/>
      <c r="G260" s="206"/>
    </row>
    <row r="261" spans="6:7">
      <c r="F261" s="208"/>
      <c r="G261" s="206"/>
    </row>
    <row r="262" spans="6:7">
      <c r="F262" s="208"/>
      <c r="G262" s="206"/>
    </row>
    <row r="263" spans="6:7">
      <c r="F263" s="208"/>
      <c r="G263" s="206"/>
    </row>
    <row r="264" spans="6:7">
      <c r="F264" s="208"/>
      <c r="G264" s="206"/>
    </row>
    <row r="265" spans="6:7">
      <c r="F265" s="208"/>
      <c r="G265" s="206"/>
    </row>
    <row r="266" spans="6:7">
      <c r="F266" s="208"/>
      <c r="G266" s="206"/>
    </row>
    <row r="267" spans="6:7">
      <c r="F267" s="208"/>
      <c r="G267" s="206"/>
    </row>
    <row r="268" spans="6:7">
      <c r="F268" s="208"/>
      <c r="G268" s="206"/>
    </row>
    <row r="269" spans="6:7">
      <c r="F269" s="208"/>
      <c r="G269" s="206"/>
    </row>
    <row r="270" spans="6:7">
      <c r="F270" s="208"/>
      <c r="G270" s="206"/>
    </row>
    <row r="271" spans="6:7">
      <c r="F271" s="208"/>
      <c r="G271" s="206"/>
    </row>
    <row r="272" spans="6:7">
      <c r="F272" s="208"/>
      <c r="G272" s="206"/>
    </row>
    <row r="273" spans="6:7">
      <c r="F273" s="208"/>
      <c r="G273" s="206"/>
    </row>
    <row r="274" spans="6:7">
      <c r="F274" s="208"/>
      <c r="G274" s="206"/>
    </row>
    <row r="275" spans="6:7">
      <c r="F275" s="208"/>
      <c r="G275" s="206"/>
    </row>
    <row r="276" spans="6:7">
      <c r="F276" s="208"/>
      <c r="G276" s="206"/>
    </row>
    <row r="277" spans="6:7">
      <c r="F277" s="208"/>
      <c r="G277" s="206"/>
    </row>
    <row r="278" spans="6:7">
      <c r="F278" s="208"/>
      <c r="G278" s="206"/>
    </row>
    <row r="279" spans="6:7">
      <c r="F279" s="208"/>
      <c r="G279" s="206"/>
    </row>
    <row r="280" spans="6:7">
      <c r="F280" s="208"/>
      <c r="G280" s="206"/>
    </row>
    <row r="281" spans="6:7">
      <c r="F281" s="208"/>
      <c r="G281" s="206"/>
    </row>
    <row r="282" spans="6:7">
      <c r="F282" s="208"/>
      <c r="G282" s="206"/>
    </row>
    <row r="283" spans="6:7">
      <c r="F283" s="208"/>
      <c r="G283" s="206"/>
    </row>
    <row r="284" spans="6:7">
      <c r="F284" s="208"/>
      <c r="G284" s="206"/>
    </row>
    <row r="285" spans="6:7">
      <c r="F285" s="208"/>
      <c r="G285" s="206"/>
    </row>
    <row r="286" spans="6:7">
      <c r="F286" s="208"/>
      <c r="G286" s="206"/>
    </row>
    <row r="287" spans="6:7">
      <c r="F287" s="208"/>
      <c r="G287" s="206"/>
    </row>
    <row r="288" spans="6:7">
      <c r="F288" s="208"/>
      <c r="G288" s="206"/>
    </row>
    <row r="289" spans="6:7">
      <c r="F289" s="208"/>
      <c r="G289" s="206"/>
    </row>
    <row r="290" spans="6:7">
      <c r="F290" s="208"/>
      <c r="G290" s="206"/>
    </row>
    <row r="291" spans="6:7">
      <c r="F291" s="208"/>
      <c r="G291" s="206"/>
    </row>
    <row r="292" spans="6:7">
      <c r="F292" s="208"/>
      <c r="G292" s="206"/>
    </row>
    <row r="293" spans="6:7">
      <c r="F293" s="208"/>
      <c r="G293" s="206"/>
    </row>
    <row r="294" spans="6:7">
      <c r="F294" s="208"/>
      <c r="G294" s="206"/>
    </row>
    <row r="295" spans="6:7">
      <c r="F295" s="208"/>
      <c r="G295" s="206"/>
    </row>
    <row r="296" spans="6:7">
      <c r="F296" s="208"/>
      <c r="G296" s="206"/>
    </row>
    <row r="297" spans="6:7">
      <c r="F297" s="208"/>
      <c r="G297" s="206"/>
    </row>
    <row r="298" spans="6:7">
      <c r="F298" s="208"/>
      <c r="G298" s="206"/>
    </row>
    <row r="299" spans="6:7">
      <c r="F299" s="208"/>
      <c r="G299" s="206"/>
    </row>
    <row r="300" spans="6:7">
      <c r="F300" s="208"/>
      <c r="G300" s="206"/>
    </row>
    <row r="301" spans="6:7">
      <c r="F301" s="208"/>
      <c r="G301" s="206"/>
    </row>
    <row r="302" spans="6:7">
      <c r="F302" s="208"/>
      <c r="G302" s="206"/>
    </row>
    <row r="303" spans="6:7">
      <c r="F303" s="208"/>
      <c r="G303" s="206"/>
    </row>
    <row r="304" spans="6:7">
      <c r="F304" s="208"/>
      <c r="G304" s="206"/>
    </row>
    <row r="305" spans="6:7">
      <c r="F305" s="208"/>
      <c r="G305" s="206"/>
    </row>
    <row r="306" spans="6:7">
      <c r="F306" s="208"/>
      <c r="G306" s="206"/>
    </row>
    <row r="307" spans="6:7">
      <c r="F307" s="208"/>
      <c r="G307" s="206"/>
    </row>
    <row r="308" spans="6:7">
      <c r="F308" s="208"/>
      <c r="G308" s="206"/>
    </row>
    <row r="309" spans="6:7">
      <c r="F309" s="208"/>
      <c r="G309" s="206"/>
    </row>
    <row r="310" spans="6:7">
      <c r="F310" s="208"/>
      <c r="G310" s="206"/>
    </row>
    <row r="311" spans="6:7">
      <c r="F311" s="208"/>
      <c r="G311" s="206"/>
    </row>
    <row r="312" spans="6:7">
      <c r="F312" s="208"/>
      <c r="G312" s="206"/>
    </row>
    <row r="313" spans="6:7">
      <c r="F313" s="208"/>
      <c r="G313" s="206"/>
    </row>
    <row r="314" spans="6:7">
      <c r="F314" s="208"/>
      <c r="G314" s="206"/>
    </row>
    <row r="315" spans="6:7">
      <c r="F315" s="208"/>
      <c r="G315" s="206"/>
    </row>
    <row r="316" spans="6:7">
      <c r="F316" s="208"/>
      <c r="G316" s="206"/>
    </row>
    <row r="317" spans="6:7">
      <c r="F317" s="208"/>
      <c r="G317" s="206"/>
    </row>
    <row r="318" spans="6:7">
      <c r="F318" s="208"/>
      <c r="G318" s="206"/>
    </row>
    <row r="319" spans="6:7">
      <c r="F319" s="208"/>
      <c r="G319" s="206"/>
    </row>
    <row r="320" spans="6:7">
      <c r="F320" s="208"/>
      <c r="G320" s="206"/>
    </row>
    <row r="321" spans="6:7">
      <c r="F321" s="208"/>
      <c r="G321" s="206"/>
    </row>
    <row r="322" spans="6:7">
      <c r="F322" s="208"/>
      <c r="G322" s="206"/>
    </row>
    <row r="323" spans="6:7">
      <c r="F323" s="208"/>
      <c r="G323" s="206"/>
    </row>
    <row r="324" spans="6:7">
      <c r="F324" s="208"/>
      <c r="G324" s="206"/>
    </row>
    <row r="325" spans="6:7">
      <c r="F325" s="208"/>
      <c r="G325" s="206"/>
    </row>
    <row r="326" spans="6:7">
      <c r="F326" s="208"/>
      <c r="G326" s="206"/>
    </row>
    <row r="327" spans="6:7">
      <c r="F327" s="208"/>
      <c r="G327" s="206"/>
    </row>
    <row r="328" spans="6:7">
      <c r="F328" s="208"/>
      <c r="G328" s="206"/>
    </row>
    <row r="329" spans="6:7">
      <c r="F329" s="208"/>
      <c r="G329" s="206"/>
    </row>
    <row r="330" spans="6:7">
      <c r="F330" s="208"/>
      <c r="G330" s="206"/>
    </row>
    <row r="331" spans="6:7">
      <c r="F331" s="208"/>
      <c r="G331" s="206"/>
    </row>
    <row r="332" spans="6:7">
      <c r="F332" s="208"/>
      <c r="G332" s="206"/>
    </row>
    <row r="333" spans="6:7">
      <c r="F333" s="208"/>
      <c r="G333" s="206"/>
    </row>
    <row r="334" spans="6:7">
      <c r="F334" s="208"/>
      <c r="G334" s="206"/>
    </row>
    <row r="335" spans="6:7">
      <c r="F335" s="208"/>
      <c r="G335" s="206"/>
    </row>
    <row r="336" spans="6:7">
      <c r="F336" s="208"/>
      <c r="G336" s="206"/>
    </row>
    <row r="337" spans="6:7">
      <c r="F337" s="208"/>
      <c r="G337" s="206"/>
    </row>
    <row r="338" spans="6:7">
      <c r="F338" s="208"/>
      <c r="G338" s="206"/>
    </row>
    <row r="339" spans="6:7">
      <c r="F339" s="208"/>
      <c r="G339" s="206"/>
    </row>
    <row r="340" spans="6:7">
      <c r="F340" s="208"/>
      <c r="G340" s="206"/>
    </row>
    <row r="341" spans="6:7">
      <c r="F341" s="208"/>
      <c r="G341" s="206"/>
    </row>
    <row r="342" spans="6:7">
      <c r="F342" s="208"/>
      <c r="G342" s="206"/>
    </row>
    <row r="343" spans="6:7">
      <c r="F343" s="208"/>
      <c r="G343" s="206"/>
    </row>
    <row r="344" spans="6:7">
      <c r="F344" s="208"/>
      <c r="G344" s="206"/>
    </row>
    <row r="345" spans="6:7">
      <c r="F345" s="208"/>
      <c r="G345" s="206"/>
    </row>
    <row r="346" spans="6:7">
      <c r="F346" s="208"/>
      <c r="G346" s="206"/>
    </row>
    <row r="347" spans="6:7">
      <c r="F347" s="208"/>
      <c r="G347" s="206"/>
    </row>
    <row r="348" spans="6:7">
      <c r="F348" s="208"/>
      <c r="G348" s="206"/>
    </row>
    <row r="349" spans="6:7">
      <c r="F349" s="208"/>
      <c r="G349" s="206"/>
    </row>
    <row r="350" spans="6:7">
      <c r="F350" s="208"/>
      <c r="G350" s="206"/>
    </row>
    <row r="351" spans="6:7">
      <c r="F351" s="208"/>
      <c r="G351" s="206"/>
    </row>
    <row r="352" spans="6:7">
      <c r="F352" s="208"/>
      <c r="G352" s="206"/>
    </row>
    <row r="353" spans="6:7">
      <c r="F353" s="208"/>
      <c r="G353" s="206"/>
    </row>
    <row r="354" spans="6:7">
      <c r="F354" s="208"/>
      <c r="G354" s="206"/>
    </row>
    <row r="355" spans="6:7">
      <c r="F355" s="208"/>
      <c r="G355" s="206"/>
    </row>
    <row r="356" spans="6:7">
      <c r="F356" s="208"/>
      <c r="G356" s="206"/>
    </row>
    <row r="357" spans="6:7">
      <c r="F357" s="208"/>
      <c r="G357" s="206"/>
    </row>
    <row r="358" spans="6:7">
      <c r="F358" s="208"/>
      <c r="G358" s="206"/>
    </row>
    <row r="359" spans="6:7">
      <c r="F359" s="208"/>
      <c r="G359" s="206"/>
    </row>
    <row r="360" spans="6:7">
      <c r="F360" s="208"/>
      <c r="G360" s="206"/>
    </row>
    <row r="361" spans="6:7">
      <c r="F361" s="208"/>
      <c r="G361" s="206"/>
    </row>
    <row r="362" spans="6:7">
      <c r="F362" s="208"/>
      <c r="G362" s="206"/>
    </row>
    <row r="363" spans="6:7">
      <c r="F363" s="208"/>
      <c r="G363" s="206"/>
    </row>
    <row r="364" spans="6:7">
      <c r="F364" s="208"/>
      <c r="G364" s="206"/>
    </row>
    <row r="365" spans="6:7">
      <c r="F365" s="208"/>
      <c r="G365" s="206"/>
    </row>
    <row r="366" spans="6:7">
      <c r="F366" s="208"/>
      <c r="G366" s="206"/>
    </row>
    <row r="367" spans="6:7">
      <c r="F367" s="208"/>
      <c r="G367" s="206"/>
    </row>
    <row r="368" spans="6:7">
      <c r="F368" s="208"/>
      <c r="G368" s="206"/>
    </row>
    <row r="369" spans="6:7">
      <c r="F369" s="208"/>
      <c r="G369" s="206"/>
    </row>
    <row r="370" spans="6:7">
      <c r="F370" s="208"/>
      <c r="G370" s="206"/>
    </row>
    <row r="371" spans="6:7">
      <c r="F371" s="208"/>
      <c r="G371" s="206"/>
    </row>
    <row r="372" spans="6:7">
      <c r="F372" s="208"/>
      <c r="G372" s="206"/>
    </row>
    <row r="373" spans="6:7">
      <c r="F373" s="208"/>
      <c r="G373" s="206"/>
    </row>
    <row r="374" spans="6:7">
      <c r="F374" s="208"/>
      <c r="G374" s="206"/>
    </row>
    <row r="375" spans="6:7">
      <c r="F375" s="208"/>
      <c r="G375" s="206"/>
    </row>
    <row r="376" spans="6:7">
      <c r="F376" s="208"/>
      <c r="G376" s="206"/>
    </row>
    <row r="377" spans="6:7">
      <c r="F377" s="208"/>
      <c r="G377" s="206"/>
    </row>
    <row r="378" spans="6:7">
      <c r="F378" s="208"/>
      <c r="G378" s="206"/>
    </row>
    <row r="379" spans="6:7">
      <c r="F379" s="208"/>
      <c r="G379" s="206"/>
    </row>
    <row r="380" spans="6:7">
      <c r="F380" s="208"/>
      <c r="G380" s="206"/>
    </row>
    <row r="381" spans="6:7">
      <c r="F381" s="208"/>
      <c r="G381" s="206"/>
    </row>
    <row r="382" spans="6:7">
      <c r="F382" s="208"/>
      <c r="G382" s="206"/>
    </row>
    <row r="383" spans="6:7">
      <c r="F383" s="208"/>
      <c r="G383" s="206"/>
    </row>
    <row r="384" spans="6:7">
      <c r="F384" s="208"/>
      <c r="G384" s="206"/>
    </row>
    <row r="385" spans="6:7">
      <c r="F385" s="208"/>
      <c r="G385" s="206"/>
    </row>
    <row r="386" spans="6:7">
      <c r="F386" s="208"/>
      <c r="G386" s="206"/>
    </row>
    <row r="387" spans="6:7">
      <c r="F387" s="208"/>
      <c r="G387" s="206"/>
    </row>
    <row r="388" spans="6:7">
      <c r="F388" s="208"/>
      <c r="G388" s="206"/>
    </row>
    <row r="389" spans="6:7">
      <c r="F389" s="208"/>
      <c r="G389" s="206"/>
    </row>
    <row r="390" spans="6:7">
      <c r="F390" s="208"/>
      <c r="G390" s="206"/>
    </row>
    <row r="391" spans="6:7">
      <c r="F391" s="208"/>
      <c r="G391" s="206"/>
    </row>
    <row r="392" spans="6:7">
      <c r="F392" s="208"/>
      <c r="G392" s="206"/>
    </row>
    <row r="393" spans="6:7">
      <c r="F393" s="208"/>
      <c r="G393" s="206"/>
    </row>
    <row r="394" spans="6:7">
      <c r="F394" s="208"/>
      <c r="G394" s="206"/>
    </row>
    <row r="395" spans="6:7">
      <c r="F395" s="208"/>
      <c r="G395" s="206"/>
    </row>
    <row r="396" spans="6:7">
      <c r="F396" s="208"/>
      <c r="G396" s="206"/>
    </row>
    <row r="397" spans="6:7">
      <c r="F397" s="208"/>
      <c r="G397" s="206"/>
    </row>
    <row r="398" spans="6:7">
      <c r="F398" s="208"/>
      <c r="G398" s="206"/>
    </row>
    <row r="399" spans="6:7">
      <c r="F399" s="208"/>
      <c r="G399" s="206"/>
    </row>
    <row r="400" spans="6:7">
      <c r="F400" s="208"/>
      <c r="G400" s="206"/>
    </row>
    <row r="401" spans="6:7">
      <c r="F401" s="208"/>
      <c r="G401" s="206"/>
    </row>
    <row r="402" spans="6:7">
      <c r="F402" s="208"/>
      <c r="G402" s="206"/>
    </row>
    <row r="403" spans="6:7">
      <c r="F403" s="208"/>
      <c r="G403" s="206"/>
    </row>
    <row r="404" spans="6:7">
      <c r="F404" s="208"/>
      <c r="G404" s="206"/>
    </row>
    <row r="405" spans="6:7">
      <c r="F405" s="208"/>
      <c r="G405" s="206"/>
    </row>
    <row r="406" spans="6:7">
      <c r="F406" s="208"/>
      <c r="G406" s="206"/>
    </row>
    <row r="407" spans="6:7">
      <c r="F407" s="208"/>
      <c r="G407" s="206"/>
    </row>
    <row r="408" spans="6:7">
      <c r="F408" s="208"/>
      <c r="G408" s="206"/>
    </row>
    <row r="409" spans="6:7">
      <c r="F409" s="208"/>
      <c r="G409" s="206"/>
    </row>
    <row r="410" spans="6:7">
      <c r="F410" s="208"/>
      <c r="G410" s="206"/>
    </row>
    <row r="411" spans="6:7">
      <c r="F411" s="208"/>
      <c r="G411" s="206"/>
    </row>
    <row r="412" spans="6:7">
      <c r="F412" s="208"/>
      <c r="G412" s="206"/>
    </row>
    <row r="413" spans="6:7">
      <c r="F413" s="208"/>
      <c r="G413" s="206"/>
    </row>
    <row r="414" spans="6:7">
      <c r="F414" s="208"/>
      <c r="G414" s="206"/>
    </row>
    <row r="415" spans="6:7">
      <c r="F415" s="208"/>
      <c r="G415" s="206"/>
    </row>
    <row r="416" spans="6:7">
      <c r="F416" s="208"/>
      <c r="G416" s="206"/>
    </row>
    <row r="417" spans="6:7">
      <c r="F417" s="208"/>
      <c r="G417" s="206"/>
    </row>
    <row r="418" spans="6:7">
      <c r="F418" s="208"/>
      <c r="G418" s="206"/>
    </row>
    <row r="419" spans="6:7">
      <c r="F419" s="208"/>
      <c r="G419" s="206"/>
    </row>
    <row r="420" spans="6:7">
      <c r="F420" s="208"/>
      <c r="G420" s="206"/>
    </row>
    <row r="421" spans="6:7">
      <c r="F421" s="208"/>
      <c r="G421" s="206"/>
    </row>
    <row r="422" spans="6:7">
      <c r="F422" s="208"/>
      <c r="G422" s="206"/>
    </row>
    <row r="423" spans="6:7">
      <c r="F423" s="208"/>
      <c r="G423" s="206"/>
    </row>
    <row r="424" spans="6:7">
      <c r="F424" s="208"/>
      <c r="G424" s="206"/>
    </row>
    <row r="425" spans="6:7">
      <c r="F425" s="208"/>
      <c r="G425" s="206"/>
    </row>
    <row r="426" spans="6:7">
      <c r="F426" s="208"/>
      <c r="G426" s="206"/>
    </row>
    <row r="427" spans="6:7">
      <c r="F427" s="208"/>
      <c r="G427" s="206"/>
    </row>
    <row r="428" spans="6:7">
      <c r="F428" s="208"/>
      <c r="G428" s="206"/>
    </row>
    <row r="429" spans="6:7">
      <c r="F429" s="208"/>
      <c r="G429" s="206"/>
    </row>
    <row r="430" spans="6:7">
      <c r="F430" s="208"/>
      <c r="G430" s="206"/>
    </row>
    <row r="431" spans="6:7">
      <c r="F431" s="208"/>
      <c r="G431" s="206"/>
    </row>
    <row r="432" spans="6:7">
      <c r="F432" s="208"/>
      <c r="G432" s="206"/>
    </row>
    <row r="433" spans="6:7">
      <c r="F433" s="208"/>
      <c r="G433" s="206"/>
    </row>
    <row r="434" spans="6:7">
      <c r="F434" s="208"/>
      <c r="G434" s="206"/>
    </row>
    <row r="435" spans="6:7">
      <c r="F435" s="208"/>
      <c r="G435" s="206"/>
    </row>
    <row r="436" spans="6:7">
      <c r="F436" s="208"/>
      <c r="G436" s="206"/>
    </row>
    <row r="437" spans="6:7">
      <c r="F437" s="208"/>
      <c r="G437" s="206"/>
    </row>
    <row r="438" spans="6:7">
      <c r="F438" s="208"/>
      <c r="G438" s="206"/>
    </row>
    <row r="439" spans="6:7">
      <c r="F439" s="208"/>
      <c r="G439" s="206"/>
    </row>
    <row r="440" spans="6:7">
      <c r="F440" s="208"/>
      <c r="G440" s="206"/>
    </row>
    <row r="441" spans="6:7">
      <c r="F441" s="208"/>
      <c r="G441" s="206"/>
    </row>
    <row r="442" spans="6:7">
      <c r="F442" s="208"/>
      <c r="G442" s="206"/>
    </row>
    <row r="443" spans="6:7">
      <c r="F443" s="208"/>
      <c r="G443" s="206"/>
    </row>
    <row r="444" spans="6:7">
      <c r="F444" s="208"/>
      <c r="G444" s="206"/>
    </row>
    <row r="445" spans="6:7">
      <c r="F445" s="208"/>
      <c r="G445" s="206"/>
    </row>
    <row r="446" spans="6:7">
      <c r="F446" s="208"/>
      <c r="G446" s="206"/>
    </row>
    <row r="447" spans="6:7">
      <c r="F447" s="208"/>
      <c r="G447" s="206"/>
    </row>
    <row r="448" spans="6:7">
      <c r="F448" s="208"/>
      <c r="G448" s="206"/>
    </row>
    <row r="449" spans="6:7">
      <c r="F449" s="208"/>
      <c r="G449" s="206"/>
    </row>
    <row r="450" spans="6:7">
      <c r="F450" s="208"/>
      <c r="G450" s="206"/>
    </row>
    <row r="451" spans="6:7">
      <c r="F451" s="208"/>
      <c r="G451" s="206"/>
    </row>
    <row r="452" spans="6:7">
      <c r="F452" s="208"/>
      <c r="G452" s="206"/>
    </row>
    <row r="453" spans="6:7">
      <c r="F453" s="208"/>
      <c r="G453" s="206"/>
    </row>
    <row r="454" spans="6:7">
      <c r="F454" s="208"/>
      <c r="G454" s="206"/>
    </row>
    <row r="455" spans="6:7">
      <c r="F455" s="208"/>
      <c r="G455" s="206"/>
    </row>
    <row r="456" spans="6:7">
      <c r="F456" s="208"/>
      <c r="G456" s="206"/>
    </row>
    <row r="457" spans="6:7">
      <c r="F457" s="208"/>
      <c r="G457" s="206"/>
    </row>
    <row r="458" spans="6:7">
      <c r="F458" s="208"/>
      <c r="G458" s="206"/>
    </row>
    <row r="459" spans="6:7">
      <c r="F459" s="208"/>
      <c r="G459" s="206"/>
    </row>
    <row r="460" spans="6:7">
      <c r="F460" s="208"/>
      <c r="G460" s="206"/>
    </row>
    <row r="461" spans="6:7">
      <c r="F461" s="208"/>
      <c r="G461" s="206"/>
    </row>
    <row r="462" spans="6:7">
      <c r="F462" s="208"/>
      <c r="G462" s="206"/>
    </row>
    <row r="463" spans="6:7">
      <c r="F463" s="208"/>
      <c r="G463" s="206"/>
    </row>
    <row r="464" spans="6:7">
      <c r="F464" s="208"/>
      <c r="G464" s="206"/>
    </row>
    <row r="465" spans="6:7">
      <c r="F465" s="208"/>
      <c r="G465" s="206"/>
    </row>
    <row r="466" spans="6:7">
      <c r="F466" s="208"/>
      <c r="G466" s="206"/>
    </row>
    <row r="467" spans="6:7">
      <c r="F467" s="208"/>
      <c r="G467" s="206"/>
    </row>
    <row r="468" spans="6:7">
      <c r="F468" s="208"/>
      <c r="G468" s="206"/>
    </row>
    <row r="469" spans="6:7">
      <c r="F469" s="208"/>
      <c r="G469" s="206"/>
    </row>
    <row r="470" spans="6:7">
      <c r="F470" s="208"/>
      <c r="G470" s="206"/>
    </row>
    <row r="471" spans="6:7">
      <c r="F471" s="208"/>
      <c r="G471" s="206"/>
    </row>
    <row r="472" spans="6:7">
      <c r="F472" s="208"/>
      <c r="G472" s="206"/>
    </row>
    <row r="473" spans="6:7">
      <c r="F473" s="208"/>
      <c r="G473" s="206"/>
    </row>
    <row r="474" spans="6:7">
      <c r="F474" s="208"/>
      <c r="G474" s="206"/>
    </row>
    <row r="475" spans="6:7">
      <c r="F475" s="208"/>
      <c r="G475" s="206"/>
    </row>
    <row r="476" spans="6:7">
      <c r="F476" s="208"/>
      <c r="G476" s="206"/>
    </row>
    <row r="477" spans="6:7">
      <c r="F477" s="208"/>
      <c r="G477" s="206"/>
    </row>
    <row r="478" spans="6:7">
      <c r="F478" s="208"/>
      <c r="G478" s="206"/>
    </row>
    <row r="479" spans="6:7">
      <c r="F479" s="208"/>
      <c r="G479" s="206"/>
    </row>
    <row r="480" spans="6:7">
      <c r="F480" s="208"/>
      <c r="G480" s="206"/>
    </row>
    <row r="481" spans="6:7">
      <c r="F481" s="208"/>
      <c r="G481" s="206"/>
    </row>
    <row r="482" spans="6:7">
      <c r="F482" s="208"/>
      <c r="G482" s="206"/>
    </row>
    <row r="483" spans="6:7">
      <c r="F483" s="208"/>
      <c r="G483" s="206"/>
    </row>
    <row r="484" spans="6:7">
      <c r="F484" s="208"/>
      <c r="G484" s="206"/>
    </row>
    <row r="485" spans="6:7">
      <c r="F485" s="208"/>
      <c r="G485" s="206"/>
    </row>
    <row r="486" spans="6:7">
      <c r="F486" s="208"/>
      <c r="G486" s="206"/>
    </row>
    <row r="487" spans="6:7">
      <c r="F487" s="208"/>
      <c r="G487" s="206"/>
    </row>
    <row r="488" spans="6:7">
      <c r="F488" s="208"/>
      <c r="G488" s="206"/>
    </row>
    <row r="489" spans="6:7">
      <c r="F489" s="208"/>
      <c r="G489" s="206"/>
    </row>
    <row r="490" spans="6:7">
      <c r="F490" s="208"/>
      <c r="G490" s="206"/>
    </row>
    <row r="491" spans="6:7">
      <c r="F491" s="208"/>
      <c r="G491" s="206"/>
    </row>
    <row r="492" spans="6:7">
      <c r="F492" s="208"/>
      <c r="G492" s="206"/>
    </row>
    <row r="493" spans="6:7">
      <c r="F493" s="208"/>
      <c r="G493" s="206"/>
    </row>
    <row r="494" spans="6:7">
      <c r="F494" s="208"/>
      <c r="G494" s="206"/>
    </row>
    <row r="495" spans="6:7">
      <c r="F495" s="208"/>
      <c r="G495" s="206"/>
    </row>
    <row r="496" spans="6:7">
      <c r="F496" s="208"/>
      <c r="G496" s="206"/>
    </row>
    <row r="497" spans="6:7">
      <c r="F497" s="208"/>
      <c r="G497" s="206"/>
    </row>
    <row r="498" spans="6:7">
      <c r="F498" s="208"/>
      <c r="G498" s="206"/>
    </row>
    <row r="499" spans="6:7">
      <c r="F499" s="208"/>
      <c r="G499" s="206"/>
    </row>
    <row r="500" spans="6:7">
      <c r="F500" s="208"/>
      <c r="G500" s="206"/>
    </row>
    <row r="501" spans="6:7">
      <c r="F501" s="208"/>
      <c r="G501" s="206"/>
    </row>
    <row r="502" spans="6:7">
      <c r="F502" s="208"/>
      <c r="G502" s="206"/>
    </row>
    <row r="503" spans="6:7">
      <c r="F503" s="208"/>
      <c r="G503" s="206"/>
    </row>
    <row r="504" spans="6:7">
      <c r="F504" s="208"/>
      <c r="G504" s="206"/>
    </row>
    <row r="505" spans="6:7">
      <c r="F505" s="208"/>
      <c r="G505" s="206"/>
    </row>
    <row r="506" spans="6:7">
      <c r="F506" s="208"/>
      <c r="G506" s="206"/>
    </row>
    <row r="507" spans="6:7">
      <c r="F507" s="208"/>
      <c r="G507" s="206"/>
    </row>
    <row r="508" spans="6:7">
      <c r="F508" s="208"/>
      <c r="G508" s="206"/>
    </row>
    <row r="509" spans="6:7">
      <c r="F509" s="208"/>
      <c r="G509" s="206"/>
    </row>
    <row r="510" spans="6:7">
      <c r="F510" s="208"/>
      <c r="G510" s="206"/>
    </row>
    <row r="511" spans="6:7">
      <c r="F511" s="208"/>
      <c r="G511" s="206"/>
    </row>
    <row r="512" spans="6:7">
      <c r="F512" s="208"/>
      <c r="G512" s="206"/>
    </row>
    <row r="513" spans="6:7">
      <c r="F513" s="208"/>
      <c r="G513" s="206"/>
    </row>
    <row r="514" spans="6:7">
      <c r="F514" s="208"/>
      <c r="G514" s="206"/>
    </row>
    <row r="515" spans="6:7">
      <c r="F515" s="208"/>
      <c r="G515" s="206"/>
    </row>
    <row r="516" spans="6:7">
      <c r="F516" s="208"/>
      <c r="G516" s="206"/>
    </row>
    <row r="517" spans="6:7">
      <c r="F517" s="208"/>
      <c r="G517" s="206"/>
    </row>
    <row r="518" spans="6:7">
      <c r="F518" s="208"/>
      <c r="G518" s="206"/>
    </row>
    <row r="519" spans="6:7">
      <c r="F519" s="208"/>
      <c r="G519" s="206"/>
    </row>
    <row r="520" spans="6:7">
      <c r="F520" s="208"/>
      <c r="G520" s="206"/>
    </row>
    <row r="521" spans="6:7">
      <c r="F521" s="208"/>
      <c r="G521" s="206"/>
    </row>
    <row r="522" spans="6:7">
      <c r="F522" s="208"/>
      <c r="G522" s="206"/>
    </row>
    <row r="523" spans="6:7">
      <c r="F523" s="208"/>
      <c r="G523" s="206"/>
    </row>
    <row r="524" spans="6:7">
      <c r="F524" s="208"/>
      <c r="G524" s="206"/>
    </row>
    <row r="525" spans="6:7">
      <c r="F525" s="208"/>
      <c r="G525" s="206"/>
    </row>
    <row r="526" spans="6:7">
      <c r="F526" s="208"/>
      <c r="G526" s="206"/>
    </row>
    <row r="527" spans="6:7">
      <c r="F527" s="208"/>
      <c r="G527" s="206"/>
    </row>
    <row r="528" spans="6:7">
      <c r="F528" s="208"/>
      <c r="G528" s="206"/>
    </row>
    <row r="529" spans="6:7">
      <c r="F529" s="208"/>
      <c r="G529" s="206"/>
    </row>
    <row r="530" spans="6:7">
      <c r="F530" s="208"/>
      <c r="G530" s="206"/>
    </row>
    <row r="531" spans="6:7">
      <c r="F531" s="208"/>
      <c r="G531" s="206"/>
    </row>
    <row r="532" spans="6:7">
      <c r="F532" s="208"/>
      <c r="G532" s="206"/>
    </row>
    <row r="533" spans="6:7">
      <c r="F533" s="208"/>
      <c r="G533" s="206"/>
    </row>
    <row r="534" spans="6:7">
      <c r="F534" s="208"/>
      <c r="G534" s="206"/>
    </row>
    <row r="535" spans="6:7">
      <c r="F535" s="208"/>
      <c r="G535" s="206"/>
    </row>
    <row r="536" spans="6:7">
      <c r="F536" s="208"/>
      <c r="G536" s="206"/>
    </row>
    <row r="537" spans="6:7">
      <c r="F537" s="208"/>
      <c r="G537" s="206"/>
    </row>
    <row r="538" spans="6:7">
      <c r="F538" s="208"/>
      <c r="G538" s="206"/>
    </row>
    <row r="539" spans="6:7">
      <c r="F539" s="208"/>
      <c r="G539" s="206"/>
    </row>
    <row r="540" spans="6:7">
      <c r="F540" s="208"/>
      <c r="G540" s="206"/>
    </row>
    <row r="541" spans="6:7">
      <c r="F541" s="208"/>
      <c r="G541" s="206"/>
    </row>
    <row r="542" spans="6:7">
      <c r="F542" s="208"/>
      <c r="G542" s="206"/>
    </row>
    <row r="543" spans="6:7">
      <c r="F543" s="208"/>
      <c r="G543" s="206"/>
    </row>
    <row r="544" spans="6:7">
      <c r="F544" s="208"/>
      <c r="G544" s="206"/>
    </row>
    <row r="545" spans="6:7">
      <c r="F545" s="208"/>
      <c r="G545" s="206"/>
    </row>
    <row r="546" spans="6:7">
      <c r="F546" s="208"/>
      <c r="G546" s="206"/>
    </row>
    <row r="547" spans="6:7">
      <c r="F547" s="208"/>
      <c r="G547" s="206"/>
    </row>
    <row r="548" spans="6:7">
      <c r="F548" s="208"/>
      <c r="G548" s="206"/>
    </row>
    <row r="549" spans="6:7">
      <c r="F549" s="208"/>
      <c r="G549" s="206"/>
    </row>
    <row r="550" spans="6:7">
      <c r="F550" s="208"/>
      <c r="G550" s="206"/>
    </row>
    <row r="551" spans="6:7">
      <c r="F551" s="208"/>
      <c r="G551" s="206"/>
    </row>
    <row r="552" spans="6:7">
      <c r="F552" s="208"/>
      <c r="G552" s="206"/>
    </row>
    <row r="553" spans="6:7">
      <c r="F553" s="208"/>
      <c r="G553" s="206"/>
    </row>
    <row r="554" spans="6:7">
      <c r="F554" s="208"/>
      <c r="G554" s="206"/>
    </row>
    <row r="555" spans="6:7">
      <c r="F555" s="208"/>
      <c r="G555" s="206"/>
    </row>
    <row r="556" spans="6:7">
      <c r="F556" s="208"/>
      <c r="G556" s="206"/>
    </row>
    <row r="557" spans="6:7">
      <c r="F557" s="208"/>
      <c r="G557" s="206"/>
    </row>
    <row r="558" spans="6:7">
      <c r="F558" s="208"/>
      <c r="G558" s="206"/>
    </row>
    <row r="559" spans="6:7">
      <c r="F559" s="208"/>
      <c r="G559" s="206"/>
    </row>
    <row r="560" spans="6:7">
      <c r="F560" s="208"/>
      <c r="G560" s="206"/>
    </row>
    <row r="561" spans="6:7">
      <c r="F561" s="208"/>
      <c r="G561" s="206"/>
    </row>
    <row r="562" spans="6:7">
      <c r="F562" s="208"/>
      <c r="G562" s="206"/>
    </row>
    <row r="563" spans="6:7">
      <c r="F563" s="208"/>
      <c r="G563" s="206"/>
    </row>
    <row r="564" spans="6:7">
      <c r="F564" s="208"/>
      <c r="G564" s="206"/>
    </row>
    <row r="565" spans="6:7">
      <c r="F565" s="208"/>
      <c r="G565" s="206"/>
    </row>
    <row r="566" spans="6:7">
      <c r="F566" s="208"/>
      <c r="G566" s="206"/>
    </row>
    <row r="567" spans="6:7">
      <c r="F567" s="208"/>
      <c r="G567" s="206"/>
    </row>
    <row r="568" spans="6:7">
      <c r="F568" s="208"/>
      <c r="G568" s="206"/>
    </row>
    <row r="569" spans="6:7">
      <c r="F569" s="208"/>
      <c r="G569" s="206"/>
    </row>
    <row r="570" spans="6:7">
      <c r="F570" s="208"/>
      <c r="G570" s="206"/>
    </row>
    <row r="571" spans="6:7">
      <c r="F571" s="208"/>
      <c r="G571" s="206"/>
    </row>
    <row r="572" spans="6:7">
      <c r="F572" s="208"/>
      <c r="G572" s="206"/>
    </row>
    <row r="573" spans="6:7">
      <c r="F573" s="208"/>
      <c r="G573" s="206"/>
    </row>
    <row r="574" spans="6:7">
      <c r="F574" s="208"/>
      <c r="G574" s="206"/>
    </row>
    <row r="575" spans="6:7">
      <c r="F575" s="208"/>
      <c r="G575" s="206"/>
    </row>
    <row r="576" spans="6:7">
      <c r="F576" s="208"/>
      <c r="G576" s="206"/>
    </row>
    <row r="577" spans="6:7">
      <c r="F577" s="208"/>
      <c r="G577" s="206"/>
    </row>
    <row r="578" spans="6:7">
      <c r="F578" s="208"/>
      <c r="G578" s="206"/>
    </row>
    <row r="579" spans="6:7">
      <c r="F579" s="208"/>
      <c r="G579" s="206"/>
    </row>
    <row r="580" spans="6:7">
      <c r="F580" s="208"/>
      <c r="G580" s="206"/>
    </row>
    <row r="581" spans="6:7">
      <c r="F581" s="208"/>
      <c r="G581" s="206"/>
    </row>
    <row r="582" spans="6:7">
      <c r="F582" s="208"/>
      <c r="G582" s="206"/>
    </row>
    <row r="583" spans="6:7">
      <c r="F583" s="208"/>
      <c r="G583" s="206"/>
    </row>
    <row r="584" spans="6:7">
      <c r="F584" s="208"/>
      <c r="G584" s="206"/>
    </row>
    <row r="585" spans="6:7">
      <c r="F585" s="208"/>
      <c r="G585" s="206"/>
    </row>
    <row r="586" spans="6:7">
      <c r="F586" s="208"/>
      <c r="G586" s="206"/>
    </row>
    <row r="587" spans="6:7">
      <c r="F587" s="208"/>
      <c r="G587" s="206"/>
    </row>
    <row r="588" spans="6:7">
      <c r="F588" s="208"/>
      <c r="G588" s="206"/>
    </row>
    <row r="589" spans="6:7">
      <c r="F589" s="208"/>
      <c r="G589" s="206"/>
    </row>
    <row r="590" spans="6:7">
      <c r="F590" s="208"/>
      <c r="G590" s="206"/>
    </row>
    <row r="591" spans="6:7">
      <c r="F591" s="208"/>
      <c r="G591" s="206"/>
    </row>
    <row r="592" spans="6:7">
      <c r="F592" s="208"/>
      <c r="G592" s="206"/>
    </row>
    <row r="593" spans="6:7">
      <c r="F593" s="208"/>
      <c r="G593" s="206"/>
    </row>
    <row r="594" spans="6:7">
      <c r="F594" s="208"/>
      <c r="G594" s="206"/>
    </row>
    <row r="595" spans="6:7">
      <c r="F595" s="208"/>
      <c r="G595" s="206"/>
    </row>
    <row r="596" spans="6:7">
      <c r="F596" s="208"/>
      <c r="G596" s="206"/>
    </row>
    <row r="597" spans="6:7">
      <c r="F597" s="208"/>
      <c r="G597" s="206"/>
    </row>
    <row r="598" spans="6:7">
      <c r="F598" s="208"/>
      <c r="G598" s="206"/>
    </row>
    <row r="599" spans="6:7">
      <c r="F599" s="208"/>
      <c r="G599" s="206"/>
    </row>
    <row r="600" spans="6:7">
      <c r="F600" s="208"/>
      <c r="G600" s="206"/>
    </row>
    <row r="601" spans="6:7">
      <c r="F601" s="208"/>
      <c r="G601" s="206"/>
    </row>
    <row r="602" spans="6:7">
      <c r="F602" s="208"/>
      <c r="G602" s="206"/>
    </row>
    <row r="603" spans="6:7">
      <c r="F603" s="208"/>
      <c r="G603" s="206"/>
    </row>
    <row r="604" spans="6:7">
      <c r="F604" s="208"/>
      <c r="G604" s="206"/>
    </row>
    <row r="605" spans="6:7">
      <c r="F605" s="208"/>
      <c r="G605" s="206"/>
    </row>
    <row r="606" spans="6:7">
      <c r="F606" s="208"/>
      <c r="G606" s="206"/>
    </row>
    <row r="607" spans="6:7">
      <c r="F607" s="208"/>
      <c r="G607" s="206"/>
    </row>
    <row r="608" spans="6:7">
      <c r="F608" s="208"/>
      <c r="G608" s="206"/>
    </row>
    <row r="609" spans="6:7">
      <c r="F609" s="208"/>
      <c r="G609" s="206"/>
    </row>
    <row r="610" spans="6:7">
      <c r="F610" s="208"/>
      <c r="G610" s="206"/>
    </row>
    <row r="611" spans="6:7">
      <c r="F611" s="208"/>
      <c r="G611" s="206"/>
    </row>
    <row r="612" spans="6:7">
      <c r="F612" s="208"/>
      <c r="G612" s="206"/>
    </row>
    <row r="613" spans="6:7">
      <c r="F613" s="208"/>
      <c r="G613" s="206"/>
    </row>
    <row r="614" spans="6:7">
      <c r="F614" s="208"/>
      <c r="G614" s="206"/>
    </row>
    <row r="615" spans="6:7">
      <c r="F615" s="208"/>
      <c r="G615" s="206"/>
    </row>
    <row r="616" spans="6:7">
      <c r="F616" s="208"/>
      <c r="G616" s="206"/>
    </row>
    <row r="617" spans="6:7">
      <c r="F617" s="208"/>
      <c r="G617" s="206"/>
    </row>
    <row r="618" spans="6:7">
      <c r="F618" s="208"/>
      <c r="G618" s="206"/>
    </row>
    <row r="619" spans="6:7">
      <c r="F619" s="208"/>
      <c r="G619" s="206"/>
    </row>
    <row r="620" spans="6:7">
      <c r="F620" s="208"/>
      <c r="G620" s="206"/>
    </row>
    <row r="621" spans="6:7">
      <c r="F621" s="208"/>
      <c r="G621" s="206"/>
    </row>
    <row r="622" spans="6:7">
      <c r="F622" s="208"/>
      <c r="G622" s="206"/>
    </row>
    <row r="623" spans="6:7">
      <c r="F623" s="208"/>
      <c r="G623" s="206"/>
    </row>
    <row r="624" spans="6:7">
      <c r="F624" s="208"/>
      <c r="G624" s="206"/>
    </row>
    <row r="625" spans="6:7">
      <c r="F625" s="208"/>
      <c r="G625" s="206"/>
    </row>
    <row r="626" spans="6:7">
      <c r="F626" s="208"/>
      <c r="G626" s="206"/>
    </row>
    <row r="627" spans="6:7">
      <c r="F627" s="208"/>
      <c r="G627" s="206"/>
    </row>
    <row r="628" spans="6:7">
      <c r="F628" s="208"/>
      <c r="G628" s="206"/>
    </row>
    <row r="629" spans="6:7">
      <c r="F629" s="208"/>
      <c r="G629" s="206"/>
    </row>
    <row r="630" spans="6:7">
      <c r="F630" s="208"/>
      <c r="G630" s="206"/>
    </row>
    <row r="631" spans="6:7">
      <c r="F631" s="208"/>
      <c r="G631" s="206"/>
    </row>
    <row r="632" spans="6:7">
      <c r="F632" s="208"/>
      <c r="G632" s="206"/>
    </row>
    <row r="633" spans="6:7">
      <c r="F633" s="208"/>
      <c r="G633" s="206"/>
    </row>
    <row r="634" spans="6:7">
      <c r="F634" s="208"/>
      <c r="G634" s="206"/>
    </row>
    <row r="635" spans="6:7">
      <c r="F635" s="208"/>
      <c r="G635" s="206"/>
    </row>
    <row r="636" spans="6:7">
      <c r="F636" s="208"/>
      <c r="G636" s="206"/>
    </row>
    <row r="637" spans="6:7">
      <c r="F637" s="208"/>
      <c r="G637" s="206"/>
    </row>
    <row r="638" spans="6:7">
      <c r="F638" s="208"/>
      <c r="G638" s="206"/>
    </row>
    <row r="639" spans="6:7">
      <c r="F639" s="208"/>
      <c r="G639" s="206"/>
    </row>
    <row r="640" spans="6:7">
      <c r="F640" s="208"/>
      <c r="G640" s="206"/>
    </row>
    <row r="641" spans="6:7">
      <c r="F641" s="208"/>
      <c r="G641" s="206"/>
    </row>
    <row r="642" spans="6:7">
      <c r="F642" s="208"/>
      <c r="G642" s="206"/>
    </row>
    <row r="643" spans="6:7">
      <c r="F643" s="208"/>
      <c r="G643" s="206"/>
    </row>
    <row r="644" spans="6:7">
      <c r="F644" s="208"/>
      <c r="G644" s="206"/>
    </row>
    <row r="645" spans="6:7">
      <c r="F645" s="208"/>
      <c r="G645" s="206"/>
    </row>
    <row r="646" spans="6:7">
      <c r="F646" s="208"/>
      <c r="G646" s="206"/>
    </row>
    <row r="647" spans="6:7">
      <c r="F647" s="208"/>
      <c r="G647" s="206"/>
    </row>
    <row r="648" spans="6:7">
      <c r="F648" s="208"/>
      <c r="G648" s="206"/>
    </row>
    <row r="649" spans="6:7">
      <c r="F649" s="208"/>
      <c r="G649" s="206"/>
    </row>
    <row r="650" spans="6:7">
      <c r="F650" s="208"/>
      <c r="G650" s="206"/>
    </row>
    <row r="651" spans="6:7">
      <c r="F651" s="208"/>
      <c r="G651" s="206"/>
    </row>
    <row r="652" spans="6:7">
      <c r="F652" s="208"/>
      <c r="G652" s="206"/>
    </row>
    <row r="653" spans="6:7">
      <c r="F653" s="208"/>
      <c r="G653" s="206"/>
    </row>
    <row r="654" spans="6:7">
      <c r="F654" s="208"/>
      <c r="G654" s="206"/>
    </row>
    <row r="655" spans="6:7">
      <c r="F655" s="208"/>
      <c r="G655" s="206"/>
    </row>
    <row r="656" spans="6:7">
      <c r="F656" s="208"/>
      <c r="G656" s="206"/>
    </row>
    <row r="657" spans="6:7">
      <c r="F657" s="208"/>
      <c r="G657" s="206"/>
    </row>
    <row r="658" spans="6:7">
      <c r="F658" s="208"/>
      <c r="G658" s="206"/>
    </row>
    <row r="659" spans="6:7">
      <c r="F659" s="208"/>
      <c r="G659" s="206"/>
    </row>
    <row r="660" spans="6:7">
      <c r="F660" s="208"/>
      <c r="G660" s="206"/>
    </row>
    <row r="661" spans="6:7">
      <c r="F661" s="208"/>
      <c r="G661" s="206"/>
    </row>
    <row r="662" spans="6:7">
      <c r="F662" s="208"/>
      <c r="G662" s="206"/>
    </row>
    <row r="663" spans="6:7">
      <c r="F663" s="208"/>
      <c r="G663" s="206"/>
    </row>
    <row r="664" spans="6:7">
      <c r="F664" s="208"/>
      <c r="G664" s="206"/>
    </row>
    <row r="665" spans="6:7">
      <c r="F665" s="208"/>
      <c r="G665" s="206"/>
    </row>
    <row r="666" spans="6:7">
      <c r="F666" s="208"/>
      <c r="G666" s="206"/>
    </row>
    <row r="667" spans="6:7">
      <c r="F667" s="208"/>
      <c r="G667" s="206"/>
    </row>
    <row r="668" spans="6:7">
      <c r="F668" s="208"/>
      <c r="G668" s="206"/>
    </row>
    <row r="669" spans="6:7">
      <c r="F669" s="208"/>
      <c r="G669" s="206"/>
    </row>
    <row r="670" spans="6:7">
      <c r="F670" s="208"/>
      <c r="G670" s="206"/>
    </row>
    <row r="671" spans="6:7">
      <c r="F671" s="208"/>
      <c r="G671" s="206"/>
    </row>
    <row r="672" spans="6:7">
      <c r="F672" s="208"/>
      <c r="G672" s="206"/>
    </row>
    <row r="673" spans="6:7">
      <c r="F673" s="208"/>
      <c r="G673" s="206"/>
    </row>
    <row r="674" spans="6:7">
      <c r="F674" s="208"/>
      <c r="G674" s="206"/>
    </row>
    <row r="675" spans="6:7">
      <c r="F675" s="208"/>
      <c r="G675" s="206"/>
    </row>
    <row r="676" spans="6:7">
      <c r="F676" s="208"/>
      <c r="G676" s="206"/>
    </row>
    <row r="677" spans="6:7">
      <c r="F677" s="208"/>
      <c r="G677" s="206"/>
    </row>
    <row r="678" spans="6:7">
      <c r="F678" s="208"/>
      <c r="G678" s="206"/>
    </row>
    <row r="679" spans="6:7">
      <c r="F679" s="208"/>
      <c r="G679" s="206"/>
    </row>
    <row r="680" spans="6:7">
      <c r="F680" s="208"/>
      <c r="G680" s="206"/>
    </row>
    <row r="681" spans="6:7">
      <c r="F681" s="208"/>
      <c r="G681" s="206"/>
    </row>
    <row r="682" spans="6:7">
      <c r="F682" s="208"/>
      <c r="G682" s="206"/>
    </row>
    <row r="683" spans="6:7">
      <c r="F683" s="208"/>
      <c r="G683" s="206"/>
    </row>
    <row r="684" spans="6:7">
      <c r="F684" s="208"/>
      <c r="G684" s="206"/>
    </row>
    <row r="685" spans="6:7">
      <c r="F685" s="208"/>
      <c r="G685" s="206"/>
    </row>
    <row r="686" spans="6:7">
      <c r="F686" s="208"/>
      <c r="G686" s="206"/>
    </row>
    <row r="687" spans="6:7">
      <c r="F687" s="208"/>
      <c r="G687" s="206"/>
    </row>
    <row r="688" spans="6:7">
      <c r="F688" s="208"/>
      <c r="G688" s="206"/>
    </row>
    <row r="689" spans="6:7">
      <c r="F689" s="208"/>
      <c r="G689" s="206"/>
    </row>
    <row r="690" spans="6:7">
      <c r="F690" s="208"/>
      <c r="G690" s="206"/>
    </row>
    <row r="691" spans="6:7">
      <c r="F691" s="208"/>
      <c r="G691" s="206"/>
    </row>
    <row r="692" spans="6:7">
      <c r="F692" s="208"/>
      <c r="G692" s="206"/>
    </row>
    <row r="693" spans="6:7">
      <c r="F693" s="208"/>
      <c r="G693" s="206"/>
    </row>
    <row r="694" spans="6:7">
      <c r="F694" s="208"/>
      <c r="G694" s="206"/>
    </row>
    <row r="695" spans="6:7">
      <c r="F695" s="208"/>
      <c r="G695" s="206"/>
    </row>
    <row r="696" spans="6:7">
      <c r="F696" s="208"/>
      <c r="G696" s="206"/>
    </row>
    <row r="697" spans="6:7">
      <c r="F697" s="208"/>
      <c r="G697" s="206"/>
    </row>
    <row r="698" spans="6:7">
      <c r="F698" s="208"/>
      <c r="G698" s="206"/>
    </row>
    <row r="699" spans="6:7">
      <c r="F699" s="208"/>
      <c r="G699" s="206"/>
    </row>
    <row r="700" spans="6:7">
      <c r="F700" s="208"/>
      <c r="G700" s="206"/>
    </row>
    <row r="701" spans="6:7">
      <c r="F701" s="208"/>
      <c r="G701" s="206"/>
    </row>
    <row r="702" spans="6:7">
      <c r="F702" s="208"/>
      <c r="G702" s="206"/>
    </row>
    <row r="703" spans="6:7">
      <c r="F703" s="208"/>
      <c r="G703" s="206"/>
    </row>
    <row r="704" spans="6:7">
      <c r="F704" s="208"/>
      <c r="G704" s="206"/>
    </row>
    <row r="705" spans="6:7">
      <c r="F705" s="208"/>
      <c r="G705" s="206"/>
    </row>
    <row r="706" spans="6:7">
      <c r="F706" s="208"/>
      <c r="G706" s="206"/>
    </row>
    <row r="707" spans="6:7">
      <c r="F707" s="208"/>
      <c r="G707" s="206"/>
    </row>
    <row r="708" spans="6:7">
      <c r="F708" s="208"/>
      <c r="G708" s="206"/>
    </row>
    <row r="709" spans="6:7">
      <c r="F709" s="208"/>
      <c r="G709" s="206"/>
    </row>
    <row r="710" spans="6:7">
      <c r="F710" s="208"/>
      <c r="G710" s="206"/>
    </row>
    <row r="711" spans="6:7">
      <c r="F711" s="208"/>
      <c r="G711" s="206"/>
    </row>
    <row r="712" spans="6:7">
      <c r="F712" s="208"/>
      <c r="G712" s="206"/>
    </row>
    <row r="713" spans="6:7">
      <c r="F713" s="208"/>
      <c r="G713" s="206"/>
    </row>
    <row r="714" spans="6:7">
      <c r="F714" s="208"/>
      <c r="G714" s="206"/>
    </row>
    <row r="715" spans="6:7">
      <c r="F715" s="208"/>
      <c r="G715" s="206"/>
    </row>
    <row r="716" spans="6:7">
      <c r="F716" s="208"/>
      <c r="G716" s="206"/>
    </row>
    <row r="717" spans="6:7">
      <c r="F717" s="208"/>
      <c r="G717" s="206"/>
    </row>
    <row r="718" spans="6:7">
      <c r="F718" s="208"/>
      <c r="G718" s="206"/>
    </row>
    <row r="719" spans="6:7">
      <c r="F719" s="208"/>
      <c r="G719" s="206"/>
    </row>
    <row r="720" spans="6:7">
      <c r="F720" s="208"/>
      <c r="G720" s="206"/>
    </row>
    <row r="721" spans="6:7">
      <c r="F721" s="208"/>
      <c r="G721" s="206"/>
    </row>
    <row r="722" spans="6:7">
      <c r="F722" s="208"/>
      <c r="G722" s="206"/>
    </row>
    <row r="723" spans="6:7">
      <c r="F723" s="208"/>
      <c r="G723" s="206"/>
    </row>
    <row r="724" spans="6:7">
      <c r="F724" s="208"/>
      <c r="G724" s="206"/>
    </row>
    <row r="725" spans="6:7">
      <c r="F725" s="208"/>
      <c r="G725" s="206"/>
    </row>
    <row r="726" spans="6:7">
      <c r="F726" s="208"/>
      <c r="G726" s="206"/>
    </row>
    <row r="727" spans="6:7">
      <c r="F727" s="208"/>
      <c r="G727" s="206"/>
    </row>
    <row r="728" spans="6:7">
      <c r="F728" s="208"/>
      <c r="G728" s="206"/>
    </row>
    <row r="729" spans="6:7">
      <c r="F729" s="208"/>
      <c r="G729" s="206"/>
    </row>
    <row r="730" spans="6:7">
      <c r="F730" s="208"/>
      <c r="G730" s="206"/>
    </row>
    <row r="731" spans="6:7">
      <c r="F731" s="208"/>
      <c r="G731" s="206"/>
    </row>
    <row r="732" spans="6:7">
      <c r="F732" s="208"/>
      <c r="G732" s="206"/>
    </row>
    <row r="733" spans="6:7">
      <c r="F733" s="208"/>
      <c r="G733" s="206"/>
    </row>
    <row r="734" spans="6:7">
      <c r="F734" s="208"/>
      <c r="G734" s="206"/>
    </row>
    <row r="735" spans="6:7">
      <c r="F735" s="208"/>
      <c r="G735" s="206"/>
    </row>
    <row r="736" spans="6:7">
      <c r="F736" s="208"/>
      <c r="G736" s="206"/>
    </row>
    <row r="737" spans="6:7">
      <c r="F737" s="208"/>
      <c r="G737" s="206"/>
    </row>
    <row r="738" spans="6:7">
      <c r="F738" s="208"/>
      <c r="G738" s="206"/>
    </row>
    <row r="739" spans="6:7">
      <c r="F739" s="208"/>
      <c r="G739" s="206"/>
    </row>
    <row r="740" spans="6:7">
      <c r="F740" s="208"/>
      <c r="G740" s="206"/>
    </row>
    <row r="741" spans="6:7">
      <c r="F741" s="208"/>
      <c r="G741" s="206"/>
    </row>
    <row r="742" spans="6:7">
      <c r="F742" s="208"/>
      <c r="G742" s="206"/>
    </row>
    <row r="743" spans="6:7">
      <c r="F743" s="208"/>
      <c r="G743" s="206"/>
    </row>
    <row r="744" spans="6:7">
      <c r="F744" s="208"/>
      <c r="G744" s="206"/>
    </row>
    <row r="745" spans="6:7">
      <c r="F745" s="208"/>
      <c r="G745" s="206"/>
    </row>
    <row r="746" spans="6:7">
      <c r="F746" s="208"/>
      <c r="G746" s="206"/>
    </row>
    <row r="747" spans="6:7">
      <c r="F747" s="208"/>
      <c r="G747" s="206"/>
    </row>
    <row r="748" spans="6:7">
      <c r="F748" s="208"/>
      <c r="G748" s="206"/>
    </row>
    <row r="749" spans="6:7">
      <c r="F749" s="208"/>
      <c r="G749" s="206"/>
    </row>
    <row r="750" spans="6:7">
      <c r="F750" s="208"/>
      <c r="G750" s="206"/>
    </row>
    <row r="751" spans="6:7">
      <c r="F751" s="208"/>
      <c r="G751" s="206"/>
    </row>
    <row r="752" spans="6:7">
      <c r="F752" s="208"/>
      <c r="G752" s="206"/>
    </row>
    <row r="753" spans="6:7">
      <c r="F753" s="208"/>
      <c r="G753" s="206"/>
    </row>
    <row r="754" spans="6:7">
      <c r="F754" s="208"/>
      <c r="G754" s="206"/>
    </row>
    <row r="755" spans="6:7">
      <c r="F755" s="208"/>
      <c r="G755" s="206"/>
    </row>
    <row r="756" spans="6:7">
      <c r="F756" s="208"/>
      <c r="G756" s="206"/>
    </row>
    <row r="757" spans="6:7">
      <c r="F757" s="208"/>
      <c r="G757" s="206"/>
    </row>
    <row r="758" spans="6:7">
      <c r="F758" s="208"/>
      <c r="G758" s="206"/>
    </row>
    <row r="759" spans="6:7">
      <c r="F759" s="208"/>
      <c r="G759" s="206"/>
    </row>
    <row r="760" spans="6:7">
      <c r="F760" s="208"/>
      <c r="G760" s="206"/>
    </row>
    <row r="761" spans="6:7">
      <c r="F761" s="208"/>
      <c r="G761" s="206"/>
    </row>
    <row r="762" spans="6:7">
      <c r="F762" s="208"/>
      <c r="G762" s="206"/>
    </row>
    <row r="763" spans="6:7">
      <c r="F763" s="208"/>
      <c r="G763" s="206"/>
    </row>
    <row r="764" spans="6:7">
      <c r="F764" s="208"/>
      <c r="G764" s="206"/>
    </row>
    <row r="765" spans="6:7">
      <c r="F765" s="208"/>
      <c r="G765" s="206"/>
    </row>
    <row r="766" spans="6:7">
      <c r="F766" s="208"/>
      <c r="G766" s="206"/>
    </row>
    <row r="767" spans="6:7">
      <c r="F767" s="208"/>
      <c r="G767" s="206"/>
    </row>
    <row r="768" spans="6:7">
      <c r="F768" s="208"/>
      <c r="G768" s="206"/>
    </row>
    <row r="769" spans="6:7">
      <c r="F769" s="208"/>
      <c r="G769" s="206"/>
    </row>
    <row r="770" spans="6:7">
      <c r="F770" s="208"/>
      <c r="G770" s="206"/>
    </row>
    <row r="771" spans="6:7">
      <c r="F771" s="208"/>
      <c r="G771" s="206"/>
    </row>
    <row r="772" spans="6:7">
      <c r="F772" s="208"/>
      <c r="G772" s="206"/>
    </row>
    <row r="773" spans="6:7">
      <c r="F773" s="208"/>
      <c r="G773" s="206"/>
    </row>
    <row r="774" spans="6:7">
      <c r="F774" s="208"/>
      <c r="G774" s="206"/>
    </row>
    <row r="775" spans="6:7">
      <c r="F775" s="208"/>
      <c r="G775" s="206"/>
    </row>
    <row r="776" spans="6:7">
      <c r="F776" s="208"/>
      <c r="G776" s="206"/>
    </row>
    <row r="777" spans="6:7">
      <c r="F777" s="208"/>
      <c r="G777" s="206"/>
    </row>
    <row r="778" spans="6:7">
      <c r="F778" s="208"/>
      <c r="G778" s="206"/>
    </row>
    <row r="779" spans="6:7">
      <c r="F779" s="208"/>
      <c r="G779" s="206"/>
    </row>
    <row r="780" spans="6:7">
      <c r="F780" s="208"/>
      <c r="G780" s="206"/>
    </row>
    <row r="781" spans="6:7">
      <c r="F781" s="208"/>
      <c r="G781" s="206"/>
    </row>
    <row r="782" spans="6:7">
      <c r="F782" s="208"/>
      <c r="G782" s="206"/>
    </row>
    <row r="783" spans="6:7">
      <c r="F783" s="208"/>
      <c r="G783" s="206"/>
    </row>
    <row r="784" spans="6:7">
      <c r="F784" s="208"/>
      <c r="G784" s="206"/>
    </row>
    <row r="785" spans="6:7">
      <c r="F785" s="208"/>
      <c r="G785" s="206"/>
    </row>
    <row r="786" spans="6:7">
      <c r="F786" s="208"/>
      <c r="G786" s="206"/>
    </row>
    <row r="787" spans="6:7">
      <c r="F787" s="208"/>
      <c r="G787" s="206"/>
    </row>
    <row r="788" spans="6:7">
      <c r="F788" s="208"/>
      <c r="G788" s="206"/>
    </row>
    <row r="789" spans="6:7">
      <c r="F789" s="208"/>
      <c r="G789" s="206"/>
    </row>
    <row r="790" spans="6:7">
      <c r="F790" s="208"/>
      <c r="G790" s="206"/>
    </row>
    <row r="791" spans="6:7">
      <c r="F791" s="208"/>
      <c r="G791" s="206"/>
    </row>
    <row r="792" spans="6:7">
      <c r="F792" s="208"/>
      <c r="G792" s="206"/>
    </row>
    <row r="793" spans="6:7">
      <c r="F793" s="208"/>
      <c r="G793" s="206"/>
    </row>
    <row r="794" spans="6:7">
      <c r="F794" s="208"/>
      <c r="G794" s="206"/>
    </row>
    <row r="795" spans="6:7">
      <c r="F795" s="208"/>
      <c r="G795" s="206"/>
    </row>
    <row r="796" spans="6:7">
      <c r="F796" s="208"/>
      <c r="G796" s="206"/>
    </row>
    <row r="797" spans="6:7">
      <c r="F797" s="208"/>
      <c r="G797" s="206"/>
    </row>
    <row r="798" spans="6:7">
      <c r="F798" s="208"/>
      <c r="G798" s="206"/>
    </row>
    <row r="799" spans="6:7">
      <c r="F799" s="208"/>
      <c r="G799" s="206"/>
    </row>
    <row r="800" spans="6:7">
      <c r="F800" s="208"/>
      <c r="G800" s="206"/>
    </row>
    <row r="801" spans="6:7">
      <c r="F801" s="208"/>
      <c r="G801" s="206"/>
    </row>
    <row r="802" spans="6:7">
      <c r="F802" s="208"/>
      <c r="G802" s="206"/>
    </row>
    <row r="803" spans="6:7">
      <c r="F803" s="208"/>
      <c r="G803" s="206"/>
    </row>
    <row r="804" spans="6:7">
      <c r="F804" s="208"/>
      <c r="G804" s="206"/>
    </row>
    <row r="805" spans="6:7">
      <c r="F805" s="208"/>
      <c r="G805" s="206"/>
    </row>
    <row r="806" spans="6:7">
      <c r="F806" s="208"/>
      <c r="G806" s="206"/>
    </row>
    <row r="807" spans="6:7">
      <c r="F807" s="208"/>
      <c r="G807" s="206"/>
    </row>
    <row r="808" spans="6:7">
      <c r="F808" s="208"/>
      <c r="G808" s="206"/>
    </row>
    <row r="809" spans="6:7">
      <c r="F809" s="208"/>
      <c r="G809" s="206"/>
    </row>
    <row r="810" spans="6:7">
      <c r="F810" s="208"/>
      <c r="G810" s="206"/>
    </row>
    <row r="811" spans="6:7">
      <c r="F811" s="208"/>
      <c r="G811" s="206"/>
    </row>
    <row r="812" spans="6:7">
      <c r="F812" s="208"/>
      <c r="G812" s="206"/>
    </row>
    <row r="813" spans="6:7">
      <c r="F813" s="208"/>
      <c r="G813" s="206"/>
    </row>
    <row r="814" spans="6:7">
      <c r="F814" s="208"/>
      <c r="G814" s="206"/>
    </row>
    <row r="815" spans="6:7">
      <c r="F815" s="208"/>
      <c r="G815" s="206"/>
    </row>
    <row r="816" spans="6:7">
      <c r="F816" s="208"/>
      <c r="G816" s="206"/>
    </row>
    <row r="817" spans="6:7">
      <c r="F817" s="208"/>
      <c r="G817" s="206"/>
    </row>
    <row r="818" spans="6:7">
      <c r="F818" s="208"/>
      <c r="G818" s="206"/>
    </row>
    <row r="819" spans="6:7">
      <c r="F819" s="208"/>
      <c r="G819" s="206"/>
    </row>
    <row r="820" spans="6:7">
      <c r="F820" s="208"/>
      <c r="G820" s="206"/>
    </row>
    <row r="821" spans="6:7">
      <c r="F821" s="208"/>
      <c r="G821" s="206"/>
    </row>
    <row r="822" spans="6:7">
      <c r="F822" s="208"/>
      <c r="G822" s="206"/>
    </row>
    <row r="823" spans="6:7">
      <c r="F823" s="208"/>
      <c r="G823" s="206"/>
    </row>
    <row r="824" spans="6:7">
      <c r="F824" s="208"/>
      <c r="G824" s="206"/>
    </row>
    <row r="825" spans="6:7">
      <c r="F825" s="208"/>
      <c r="G825" s="206"/>
    </row>
    <row r="826" spans="6:7">
      <c r="F826" s="208"/>
      <c r="G826" s="206"/>
    </row>
    <row r="827" spans="6:7">
      <c r="F827" s="208"/>
      <c r="G827" s="206"/>
    </row>
    <row r="828" spans="6:7">
      <c r="F828" s="208"/>
      <c r="G828" s="206"/>
    </row>
    <row r="829" spans="6:7">
      <c r="F829" s="208"/>
      <c r="G829" s="206"/>
    </row>
    <row r="830" spans="6:7">
      <c r="F830" s="208"/>
      <c r="G830" s="206"/>
    </row>
    <row r="831" spans="6:7">
      <c r="F831" s="208"/>
      <c r="G831" s="206"/>
    </row>
    <row r="832" spans="6:7">
      <c r="F832" s="208"/>
      <c r="G832" s="206"/>
    </row>
    <row r="833" spans="6:7">
      <c r="F833" s="208"/>
      <c r="G833" s="206"/>
    </row>
    <row r="834" spans="6:7">
      <c r="F834" s="208"/>
      <c r="G834" s="206"/>
    </row>
    <row r="835" spans="6:7">
      <c r="F835" s="208"/>
      <c r="G835" s="206"/>
    </row>
    <row r="836" spans="6:7">
      <c r="F836" s="208"/>
      <c r="G836" s="206"/>
    </row>
    <row r="837" spans="6:7">
      <c r="F837" s="208"/>
      <c r="G837" s="206"/>
    </row>
    <row r="838" spans="6:7">
      <c r="F838" s="208"/>
      <c r="G838" s="206"/>
    </row>
    <row r="839" spans="6:7">
      <c r="F839" s="208"/>
      <c r="G839" s="206"/>
    </row>
    <row r="840" spans="6:7">
      <c r="F840" s="208"/>
      <c r="G840" s="206"/>
    </row>
    <row r="841" spans="6:7">
      <c r="F841" s="208"/>
      <c r="G841" s="206"/>
    </row>
    <row r="842" spans="6:7">
      <c r="F842" s="208"/>
      <c r="G842" s="206"/>
    </row>
    <row r="843" spans="6:7">
      <c r="F843" s="208"/>
      <c r="G843" s="206"/>
    </row>
    <row r="844" spans="6:7">
      <c r="F844" s="208"/>
      <c r="G844" s="206"/>
    </row>
    <row r="845" spans="6:7">
      <c r="F845" s="208"/>
      <c r="G845" s="206"/>
    </row>
    <row r="846" spans="6:7">
      <c r="F846" s="208"/>
      <c r="G846" s="206"/>
    </row>
    <row r="847" spans="6:7">
      <c r="F847" s="208"/>
      <c r="G847" s="206"/>
    </row>
    <row r="848" spans="6:7">
      <c r="F848" s="208"/>
      <c r="G848" s="206"/>
    </row>
    <row r="849" spans="6:7">
      <c r="F849" s="208"/>
      <c r="G849" s="206"/>
    </row>
    <row r="850" spans="6:7">
      <c r="F850" s="208"/>
      <c r="G850" s="206"/>
    </row>
    <row r="851" spans="6:7">
      <c r="F851" s="208"/>
      <c r="G851" s="206"/>
    </row>
    <row r="852" spans="6:7">
      <c r="F852" s="208"/>
      <c r="G852" s="206"/>
    </row>
    <row r="853" spans="6:7">
      <c r="F853" s="208"/>
      <c r="G853" s="206"/>
    </row>
    <row r="854" spans="6:7">
      <c r="F854" s="208"/>
      <c r="G854" s="206"/>
    </row>
    <row r="855" spans="6:7">
      <c r="F855" s="208"/>
      <c r="G855" s="206"/>
    </row>
    <row r="856" spans="6:7">
      <c r="F856" s="208"/>
      <c r="G856" s="206"/>
    </row>
    <row r="857" spans="6:7">
      <c r="F857" s="208"/>
      <c r="G857" s="206"/>
    </row>
    <row r="858" spans="6:7">
      <c r="F858" s="208"/>
      <c r="G858" s="206"/>
    </row>
    <row r="859" spans="6:7">
      <c r="F859" s="208"/>
      <c r="G859" s="206"/>
    </row>
    <row r="860" spans="6:7">
      <c r="F860" s="208"/>
      <c r="G860" s="206"/>
    </row>
    <row r="861" spans="6:7">
      <c r="F861" s="208"/>
      <c r="G861" s="206"/>
    </row>
    <row r="862" spans="6:7">
      <c r="F862" s="208"/>
      <c r="G862" s="206"/>
    </row>
    <row r="863" spans="6:7">
      <c r="F863" s="208"/>
      <c r="G863" s="206"/>
    </row>
    <row r="864" spans="6:7">
      <c r="F864" s="208"/>
      <c r="G864" s="206"/>
    </row>
    <row r="865" spans="6:7">
      <c r="F865" s="208"/>
      <c r="G865" s="206"/>
    </row>
    <row r="866" spans="6:7">
      <c r="F866" s="208"/>
      <c r="G866" s="206"/>
    </row>
    <row r="867" spans="6:7">
      <c r="F867" s="208"/>
      <c r="G867" s="206"/>
    </row>
    <row r="868" spans="6:7">
      <c r="F868" s="208"/>
      <c r="G868" s="206"/>
    </row>
    <row r="869" spans="6:7">
      <c r="F869" s="208"/>
      <c r="G869" s="206"/>
    </row>
    <row r="870" spans="6:7">
      <c r="F870" s="208"/>
      <c r="G870" s="206"/>
    </row>
    <row r="871" spans="6:7">
      <c r="F871" s="208"/>
      <c r="G871" s="206"/>
    </row>
    <row r="872" spans="6:7">
      <c r="F872" s="208"/>
      <c r="G872" s="206"/>
    </row>
    <row r="873" spans="6:7">
      <c r="F873" s="208"/>
      <c r="G873" s="206"/>
    </row>
    <row r="874" spans="6:7">
      <c r="F874" s="208"/>
      <c r="G874" s="206"/>
    </row>
    <row r="875" spans="6:7">
      <c r="F875" s="208"/>
      <c r="G875" s="206"/>
    </row>
    <row r="876" spans="6:7">
      <c r="F876" s="208"/>
      <c r="G876" s="206"/>
    </row>
    <row r="877" spans="6:7">
      <c r="F877" s="208"/>
      <c r="G877" s="206"/>
    </row>
    <row r="878" spans="6:7">
      <c r="F878" s="208"/>
      <c r="G878" s="206"/>
    </row>
    <row r="879" spans="6:7">
      <c r="F879" s="208"/>
      <c r="G879" s="206"/>
    </row>
    <row r="880" spans="6:7">
      <c r="F880" s="208"/>
      <c r="G880" s="206"/>
    </row>
    <row r="881" spans="6:7">
      <c r="F881" s="208"/>
      <c r="G881" s="206"/>
    </row>
    <row r="882" spans="6:7">
      <c r="F882" s="208"/>
      <c r="G882" s="206"/>
    </row>
    <row r="883" spans="6:7">
      <c r="F883" s="208"/>
      <c r="G883" s="206"/>
    </row>
    <row r="884" spans="6:7">
      <c r="F884" s="208"/>
      <c r="G884" s="206"/>
    </row>
    <row r="885" spans="6:7">
      <c r="F885" s="208"/>
      <c r="G885" s="206"/>
    </row>
    <row r="886" spans="6:7">
      <c r="F886" s="208"/>
      <c r="G886" s="206"/>
    </row>
    <row r="887" spans="6:7">
      <c r="F887" s="208"/>
      <c r="G887" s="206"/>
    </row>
    <row r="888" spans="6:7">
      <c r="F888" s="208"/>
      <c r="G888" s="206"/>
    </row>
    <row r="889" spans="6:7">
      <c r="F889" s="208"/>
      <c r="G889" s="206"/>
    </row>
    <row r="890" spans="6:7">
      <c r="F890" s="208"/>
      <c r="G890" s="206"/>
    </row>
    <row r="891" spans="6:7">
      <c r="F891" s="208"/>
      <c r="G891" s="206"/>
    </row>
    <row r="892" spans="6:7">
      <c r="F892" s="208"/>
      <c r="G892" s="206"/>
    </row>
    <row r="893" spans="6:7">
      <c r="F893" s="208"/>
      <c r="G893" s="206"/>
    </row>
    <row r="894" spans="6:7">
      <c r="F894" s="208"/>
      <c r="G894" s="206"/>
    </row>
    <row r="895" spans="6:7">
      <c r="F895" s="208"/>
      <c r="G895" s="206"/>
    </row>
    <row r="896" spans="6:7">
      <c r="F896" s="208"/>
      <c r="G896" s="206"/>
    </row>
    <row r="897" spans="6:7">
      <c r="F897" s="208"/>
      <c r="G897" s="206"/>
    </row>
    <row r="898" spans="6:7">
      <c r="F898" s="208"/>
      <c r="G898" s="206"/>
    </row>
    <row r="899" spans="6:7">
      <c r="F899" s="208"/>
      <c r="G899" s="206"/>
    </row>
    <row r="900" spans="6:7">
      <c r="F900" s="208"/>
      <c r="G900" s="206"/>
    </row>
    <row r="901" spans="6:7">
      <c r="F901" s="208"/>
      <c r="G901" s="206"/>
    </row>
    <row r="902" spans="6:7">
      <c r="F902" s="208"/>
      <c r="G902" s="206"/>
    </row>
    <row r="903" spans="6:7">
      <c r="F903" s="208"/>
      <c r="G903" s="206"/>
    </row>
    <row r="904" spans="6:7">
      <c r="F904" s="208"/>
      <c r="G904" s="206"/>
    </row>
    <row r="905" spans="6:7">
      <c r="F905" s="208"/>
      <c r="G905" s="206"/>
    </row>
    <row r="906" spans="6:7">
      <c r="F906" s="208"/>
      <c r="G906" s="206"/>
    </row>
    <row r="907" spans="6:7">
      <c r="F907" s="208"/>
      <c r="G907" s="206"/>
    </row>
    <row r="908" spans="6:7">
      <c r="F908" s="208"/>
      <c r="G908" s="206"/>
    </row>
    <row r="909" spans="6:7">
      <c r="F909" s="208"/>
      <c r="G909" s="206"/>
    </row>
    <row r="910" spans="6:7">
      <c r="F910" s="208"/>
      <c r="G910" s="206"/>
    </row>
    <row r="911" spans="6:7">
      <c r="F911" s="208"/>
      <c r="G911" s="206"/>
    </row>
    <row r="912" spans="6:7">
      <c r="F912" s="208"/>
      <c r="G912" s="206"/>
    </row>
    <row r="913" spans="6:7">
      <c r="F913" s="208"/>
      <c r="G913" s="206"/>
    </row>
    <row r="914" spans="6:7">
      <c r="F914" s="208"/>
      <c r="G914" s="206"/>
    </row>
    <row r="915" spans="6:7">
      <c r="F915" s="208"/>
      <c r="G915" s="206"/>
    </row>
    <row r="916" spans="6:7">
      <c r="F916" s="208"/>
      <c r="G916" s="206"/>
    </row>
    <row r="917" spans="6:7">
      <c r="F917" s="208"/>
      <c r="G917" s="206"/>
    </row>
    <row r="918" spans="6:7">
      <c r="F918" s="208"/>
      <c r="G918" s="206"/>
    </row>
    <row r="919" spans="6:7">
      <c r="F919" s="208"/>
      <c r="G919" s="206"/>
    </row>
    <row r="920" spans="6:7">
      <c r="F920" s="208"/>
      <c r="G920" s="206"/>
    </row>
    <row r="921" spans="6:7">
      <c r="F921" s="208"/>
      <c r="G921" s="206"/>
    </row>
    <row r="922" spans="6:7">
      <c r="F922" s="208"/>
      <c r="G922" s="206"/>
    </row>
    <row r="923" spans="6:7">
      <c r="F923" s="208"/>
      <c r="G923" s="206"/>
    </row>
    <row r="924" spans="6:7">
      <c r="F924" s="208"/>
      <c r="G924" s="206"/>
    </row>
    <row r="925" spans="6:7">
      <c r="F925" s="208"/>
      <c r="G925" s="206"/>
    </row>
    <row r="926" spans="6:7">
      <c r="F926" s="208"/>
      <c r="G926" s="206"/>
    </row>
    <row r="927" spans="6:7">
      <c r="F927" s="208"/>
      <c r="G927" s="206"/>
    </row>
    <row r="928" spans="6:7">
      <c r="F928" s="208"/>
      <c r="G928" s="206"/>
    </row>
    <row r="929" spans="6:7">
      <c r="F929" s="208"/>
      <c r="G929" s="206"/>
    </row>
    <row r="930" spans="6:7">
      <c r="F930" s="208"/>
      <c r="G930" s="206"/>
    </row>
    <row r="931" spans="6:7">
      <c r="F931" s="208"/>
      <c r="G931" s="206"/>
    </row>
    <row r="932" spans="6:7">
      <c r="F932" s="208"/>
      <c r="G932" s="206"/>
    </row>
    <row r="933" spans="6:7">
      <c r="F933" s="208"/>
      <c r="G933" s="206"/>
    </row>
    <row r="934" spans="6:7">
      <c r="F934" s="208"/>
      <c r="G934" s="206"/>
    </row>
    <row r="935" spans="6:7">
      <c r="F935" s="208"/>
      <c r="G935" s="206"/>
    </row>
    <row r="936" spans="6:7">
      <c r="F936" s="208"/>
      <c r="G936" s="206"/>
    </row>
    <row r="937" spans="6:7">
      <c r="F937" s="208"/>
      <c r="G937" s="206"/>
    </row>
    <row r="938" spans="6:7">
      <c r="F938" s="208"/>
      <c r="G938" s="206"/>
    </row>
    <row r="939" spans="6:7">
      <c r="F939" s="208"/>
      <c r="G939" s="206"/>
    </row>
    <row r="940" spans="6:7">
      <c r="F940" s="208"/>
      <c r="G940" s="206"/>
    </row>
    <row r="941" spans="6:7">
      <c r="F941" s="208"/>
      <c r="G941" s="206"/>
    </row>
    <row r="942" spans="6:7">
      <c r="F942" s="208"/>
      <c r="G942" s="206"/>
    </row>
    <row r="943" spans="6:7">
      <c r="F943" s="208"/>
      <c r="G943" s="206"/>
    </row>
    <row r="944" spans="6:7">
      <c r="F944" s="208"/>
      <c r="G944" s="206"/>
    </row>
    <row r="945" spans="6:7">
      <c r="F945" s="208"/>
      <c r="G945" s="206"/>
    </row>
    <row r="946" spans="6:7">
      <c r="F946" s="208"/>
      <c r="G946" s="206"/>
    </row>
    <row r="947" spans="6:7">
      <c r="F947" s="208"/>
      <c r="G947" s="206"/>
    </row>
    <row r="948" spans="6:7">
      <c r="F948" s="208"/>
      <c r="G948" s="206"/>
    </row>
    <row r="949" spans="6:7">
      <c r="F949" s="208"/>
      <c r="G949" s="206"/>
    </row>
    <row r="950" spans="6:7">
      <c r="F950" s="208"/>
      <c r="G950" s="206"/>
    </row>
    <row r="951" spans="6:7">
      <c r="F951" s="208"/>
      <c r="G951" s="206"/>
    </row>
    <row r="952" spans="6:7">
      <c r="F952" s="208"/>
      <c r="G952" s="206"/>
    </row>
    <row r="953" spans="6:7">
      <c r="F953" s="208"/>
      <c r="G953" s="206"/>
    </row>
    <row r="954" spans="6:7">
      <c r="F954" s="208"/>
      <c r="G954" s="206"/>
    </row>
    <row r="955" spans="6:7">
      <c r="F955" s="208"/>
      <c r="G955" s="206"/>
    </row>
    <row r="956" spans="6:7">
      <c r="F956" s="208"/>
      <c r="G956" s="206"/>
    </row>
    <row r="957" spans="6:7">
      <c r="F957" s="208"/>
      <c r="G957" s="206"/>
    </row>
    <row r="958" spans="6:7">
      <c r="F958" s="208"/>
      <c r="G958" s="206"/>
    </row>
    <row r="959" spans="6:7">
      <c r="F959" s="208"/>
      <c r="G959" s="206"/>
    </row>
    <row r="960" spans="6:7">
      <c r="F960" s="208"/>
      <c r="G960" s="206"/>
    </row>
    <row r="961" spans="6:7">
      <c r="F961" s="208"/>
      <c r="G961" s="206"/>
    </row>
    <row r="962" spans="6:7">
      <c r="F962" s="208"/>
      <c r="G962" s="206"/>
    </row>
    <row r="963" spans="6:7">
      <c r="F963" s="208"/>
      <c r="G963" s="206"/>
    </row>
    <row r="964" spans="6:7">
      <c r="F964" s="208"/>
      <c r="G964" s="206"/>
    </row>
    <row r="965" spans="6:7">
      <c r="F965" s="208"/>
      <c r="G965" s="206"/>
    </row>
    <row r="966" spans="6:7">
      <c r="F966" s="208"/>
      <c r="G966" s="206"/>
    </row>
    <row r="967" spans="6:7">
      <c r="F967" s="208"/>
      <c r="G967" s="206"/>
    </row>
    <row r="968" spans="6:7">
      <c r="F968" s="208"/>
      <c r="G968" s="206"/>
    </row>
    <row r="969" spans="6:7">
      <c r="F969" s="208"/>
      <c r="G969" s="206"/>
    </row>
    <row r="970" spans="6:7">
      <c r="F970" s="208"/>
      <c r="G970" s="206"/>
    </row>
    <row r="971" spans="6:7">
      <c r="F971" s="208"/>
      <c r="G971" s="206"/>
    </row>
    <row r="972" spans="6:7">
      <c r="F972" s="208"/>
      <c r="G972" s="206"/>
    </row>
    <row r="973" spans="6:7">
      <c r="F973" s="208"/>
      <c r="G973" s="206"/>
    </row>
    <row r="974" spans="6:7">
      <c r="F974" s="208"/>
      <c r="G974" s="206"/>
    </row>
    <row r="975" spans="6:7">
      <c r="F975" s="208"/>
      <c r="G975" s="206"/>
    </row>
    <row r="976" spans="6:7">
      <c r="F976" s="208"/>
      <c r="G976" s="206"/>
    </row>
    <row r="977" spans="6:7">
      <c r="F977" s="208"/>
      <c r="G977" s="206"/>
    </row>
    <row r="978" spans="6:7">
      <c r="F978" s="208"/>
      <c r="G978" s="206"/>
    </row>
    <row r="979" spans="6:7">
      <c r="F979" s="208"/>
      <c r="G979" s="206"/>
    </row>
    <row r="980" spans="6:7">
      <c r="F980" s="208"/>
      <c r="G980" s="206"/>
    </row>
    <row r="981" spans="6:7">
      <c r="F981" s="208"/>
      <c r="G981" s="206"/>
    </row>
    <row r="982" spans="6:7">
      <c r="F982" s="208"/>
      <c r="G982" s="206"/>
    </row>
    <row r="983" spans="6:7">
      <c r="F983" s="208"/>
      <c r="G983" s="206"/>
    </row>
    <row r="984" spans="6:7">
      <c r="F984" s="208"/>
      <c r="G984" s="206"/>
    </row>
    <row r="985" spans="6:7">
      <c r="F985" s="208"/>
      <c r="G985" s="206"/>
    </row>
    <row r="986" spans="6:7">
      <c r="F986" s="208"/>
      <c r="G986" s="206"/>
    </row>
    <row r="987" spans="6:7">
      <c r="F987" s="208"/>
      <c r="G987" s="206"/>
    </row>
    <row r="988" spans="6:7">
      <c r="F988" s="208"/>
      <c r="G988" s="206"/>
    </row>
    <row r="989" spans="6:7">
      <c r="F989" s="208"/>
      <c r="G989" s="206"/>
    </row>
    <row r="990" spans="6:7">
      <c r="F990" s="208"/>
      <c r="G990" s="206"/>
    </row>
    <row r="991" spans="6:7">
      <c r="F991" s="208"/>
      <c r="G991" s="206"/>
    </row>
    <row r="992" spans="6:7">
      <c r="F992" s="208"/>
      <c r="G992" s="206"/>
    </row>
    <row r="993" spans="6:7">
      <c r="F993" s="208"/>
      <c r="G993" s="206"/>
    </row>
    <row r="994" spans="6:7">
      <c r="F994" s="208"/>
      <c r="G994" s="206"/>
    </row>
    <row r="995" spans="6:7">
      <c r="F995" s="208"/>
      <c r="G995" s="206"/>
    </row>
    <row r="996" spans="6:7">
      <c r="F996" s="208"/>
      <c r="G996" s="206"/>
    </row>
    <row r="997" spans="6:7">
      <c r="F997" s="208"/>
      <c r="G997" s="206"/>
    </row>
    <row r="998" spans="6:7">
      <c r="F998" s="208"/>
      <c r="G998" s="206"/>
    </row>
    <row r="999" spans="6:7">
      <c r="F999" s="208"/>
      <c r="G999" s="206"/>
    </row>
    <row r="1000" spans="6:7">
      <c r="F1000" s="208"/>
      <c r="G1000" s="206"/>
    </row>
    <row r="1001" spans="6:7">
      <c r="F1001" s="208"/>
      <c r="G1001" s="206"/>
    </row>
    <row r="1002" spans="6:7">
      <c r="F1002" s="208"/>
      <c r="G1002" s="206"/>
    </row>
    <row r="1003" spans="6:7">
      <c r="F1003" s="208"/>
      <c r="G1003" s="206"/>
    </row>
    <row r="1004" spans="6:7">
      <c r="F1004" s="208"/>
      <c r="G1004" s="206"/>
    </row>
    <row r="1005" spans="6:7">
      <c r="F1005" s="208"/>
      <c r="G1005" s="206"/>
    </row>
    <row r="1006" spans="6:7">
      <c r="F1006" s="208"/>
      <c r="G1006" s="206"/>
    </row>
    <row r="1007" spans="6:7">
      <c r="F1007" s="208"/>
      <c r="G1007" s="206"/>
    </row>
    <row r="1008" spans="6:7">
      <c r="F1008" s="208"/>
      <c r="G1008" s="206"/>
    </row>
    <row r="1009" spans="6:7">
      <c r="F1009" s="208"/>
      <c r="G1009" s="206"/>
    </row>
    <row r="1010" spans="6:7">
      <c r="F1010" s="208"/>
      <c r="G1010" s="206"/>
    </row>
    <row r="1011" spans="6:7">
      <c r="F1011" s="208"/>
      <c r="G1011" s="206"/>
    </row>
    <row r="1012" spans="6:7">
      <c r="F1012" s="208"/>
      <c r="G1012" s="206"/>
    </row>
    <row r="1013" spans="6:7">
      <c r="F1013" s="208"/>
      <c r="G1013" s="206"/>
    </row>
    <row r="1014" spans="6:7">
      <c r="F1014" s="208"/>
      <c r="G1014" s="206"/>
    </row>
    <row r="1015" spans="6:7">
      <c r="F1015" s="208"/>
      <c r="G1015" s="206"/>
    </row>
    <row r="1016" spans="6:7">
      <c r="F1016" s="208"/>
      <c r="G1016" s="206"/>
    </row>
    <row r="1017" spans="6:7">
      <c r="F1017" s="208"/>
      <c r="G1017" s="206"/>
    </row>
    <row r="1018" spans="6:7">
      <c r="F1018" s="208"/>
      <c r="G1018" s="206"/>
    </row>
    <row r="1019" spans="6:7">
      <c r="F1019" s="208"/>
      <c r="G1019" s="206"/>
    </row>
    <row r="1020" spans="6:7">
      <c r="F1020" s="208"/>
      <c r="G1020" s="206"/>
    </row>
    <row r="1021" spans="6:7">
      <c r="F1021" s="208"/>
      <c r="G1021" s="206"/>
    </row>
    <row r="1022" spans="6:7">
      <c r="F1022" s="208"/>
      <c r="G1022" s="206"/>
    </row>
    <row r="1023" spans="6:7">
      <c r="F1023" s="208"/>
      <c r="G1023" s="206"/>
    </row>
    <row r="1024" spans="6:7">
      <c r="F1024" s="208"/>
      <c r="G1024" s="206"/>
    </row>
    <row r="1025" spans="6:7">
      <c r="F1025" s="208"/>
      <c r="G1025" s="206"/>
    </row>
    <row r="1026" spans="6:7">
      <c r="F1026" s="208"/>
      <c r="G1026" s="206"/>
    </row>
    <row r="1027" spans="6:7">
      <c r="F1027" s="208"/>
      <c r="G1027" s="206"/>
    </row>
    <row r="1028" spans="6:7">
      <c r="F1028" s="208"/>
      <c r="G1028" s="206"/>
    </row>
    <row r="1029" spans="6:7">
      <c r="F1029" s="208"/>
      <c r="G1029" s="206"/>
    </row>
    <row r="1030" spans="6:7">
      <c r="F1030" s="208"/>
      <c r="G1030" s="206"/>
    </row>
    <row r="1031" spans="6:7">
      <c r="F1031" s="208"/>
      <c r="G1031" s="206"/>
    </row>
    <row r="1032" spans="6:7">
      <c r="F1032" s="208"/>
      <c r="G1032" s="206"/>
    </row>
    <row r="1033" spans="6:7">
      <c r="F1033" s="208"/>
      <c r="G1033" s="206"/>
    </row>
    <row r="1034" spans="6:7">
      <c r="F1034" s="208"/>
      <c r="G1034" s="206"/>
    </row>
    <row r="1035" spans="6:7">
      <c r="F1035" s="208"/>
      <c r="G1035" s="206"/>
    </row>
    <row r="1036" spans="6:7">
      <c r="F1036" s="208"/>
      <c r="G1036" s="206"/>
    </row>
    <row r="1037" spans="6:7">
      <c r="F1037" s="208"/>
      <c r="G1037" s="206"/>
    </row>
    <row r="1038" spans="6:7">
      <c r="F1038" s="208"/>
      <c r="G1038" s="206"/>
    </row>
    <row r="1039" spans="6:7">
      <c r="F1039" s="208"/>
      <c r="G1039" s="206"/>
    </row>
    <row r="1040" spans="6:7">
      <c r="F1040" s="208"/>
      <c r="G1040" s="206"/>
    </row>
    <row r="1041" spans="6:7">
      <c r="F1041" s="208"/>
      <c r="G1041" s="206"/>
    </row>
    <row r="1042" spans="6:7">
      <c r="F1042" s="208"/>
      <c r="G1042" s="206"/>
    </row>
    <row r="1043" spans="6:7">
      <c r="F1043" s="208"/>
      <c r="G1043" s="206"/>
    </row>
    <row r="1044" spans="6:7">
      <c r="F1044" s="208"/>
      <c r="G1044" s="206"/>
    </row>
    <row r="1045" spans="6:7">
      <c r="F1045" s="208"/>
      <c r="G1045" s="206"/>
    </row>
    <row r="1046" spans="6:7">
      <c r="F1046" s="208"/>
      <c r="G1046" s="206"/>
    </row>
    <row r="1047" spans="6:7">
      <c r="F1047" s="208"/>
      <c r="G1047" s="206"/>
    </row>
    <row r="1048" spans="6:7">
      <c r="F1048" s="208"/>
      <c r="G1048" s="206"/>
    </row>
    <row r="1049" spans="6:7">
      <c r="F1049" s="208"/>
      <c r="G1049" s="206"/>
    </row>
    <row r="1050" spans="6:7">
      <c r="F1050" s="208"/>
      <c r="G1050" s="206"/>
    </row>
    <row r="1051" spans="6:7">
      <c r="F1051" s="208"/>
      <c r="G1051" s="206"/>
    </row>
    <row r="1052" spans="6:7">
      <c r="F1052" s="208"/>
      <c r="G1052" s="206"/>
    </row>
    <row r="1053" spans="6:7">
      <c r="F1053" s="208"/>
      <c r="G1053" s="206"/>
    </row>
    <row r="1054" spans="6:7">
      <c r="F1054" s="208"/>
      <c r="G1054" s="206"/>
    </row>
    <row r="1055" spans="6:7">
      <c r="F1055" s="208"/>
      <c r="G1055" s="206"/>
    </row>
    <row r="1056" spans="6:7">
      <c r="F1056" s="208"/>
      <c r="G1056" s="206"/>
    </row>
    <row r="1057" spans="6:7">
      <c r="F1057" s="208"/>
      <c r="G1057" s="206"/>
    </row>
    <row r="1058" spans="6:7">
      <c r="F1058" s="208"/>
      <c r="G1058" s="206"/>
    </row>
    <row r="1059" spans="6:7">
      <c r="F1059" s="208"/>
      <c r="G1059" s="206"/>
    </row>
    <row r="1060" spans="6:7">
      <c r="F1060" s="208"/>
      <c r="G1060" s="206"/>
    </row>
    <row r="1061" spans="6:7">
      <c r="F1061" s="208"/>
      <c r="G1061" s="206"/>
    </row>
    <row r="1062" spans="6:7">
      <c r="F1062" s="208"/>
      <c r="G1062" s="206"/>
    </row>
    <row r="1063" spans="6:7">
      <c r="F1063" s="208"/>
      <c r="G1063" s="206"/>
    </row>
    <row r="1064" spans="6:7">
      <c r="F1064" s="208"/>
      <c r="G1064" s="206"/>
    </row>
    <row r="1065" spans="6:7">
      <c r="F1065" s="208"/>
      <c r="G1065" s="206"/>
    </row>
    <row r="1066" spans="6:7">
      <c r="F1066" s="208"/>
      <c r="G1066" s="206"/>
    </row>
    <row r="1067" spans="6:7">
      <c r="F1067" s="208"/>
      <c r="G1067" s="206"/>
    </row>
    <row r="1068" spans="6:7">
      <c r="F1068" s="208"/>
      <c r="G1068" s="206"/>
    </row>
    <row r="1069" spans="6:7">
      <c r="F1069" s="208"/>
      <c r="G1069" s="206"/>
    </row>
    <row r="1070" spans="6:7">
      <c r="F1070" s="208"/>
      <c r="G1070" s="206"/>
    </row>
    <row r="1071" spans="6:7">
      <c r="F1071" s="208"/>
      <c r="G1071" s="206"/>
    </row>
    <row r="1072" spans="6:7">
      <c r="F1072" s="208"/>
      <c r="G1072" s="206"/>
    </row>
    <row r="1073" spans="6:7">
      <c r="F1073" s="208"/>
      <c r="G1073" s="206"/>
    </row>
    <row r="1074" spans="6:7">
      <c r="F1074" s="208"/>
      <c r="G1074" s="206"/>
    </row>
    <row r="1075" spans="6:7">
      <c r="F1075" s="208"/>
      <c r="G1075" s="206"/>
    </row>
    <row r="1076" spans="6:7">
      <c r="F1076" s="208"/>
      <c r="G1076" s="206"/>
    </row>
    <row r="1077" spans="6:7">
      <c r="F1077" s="208"/>
      <c r="G1077" s="206"/>
    </row>
    <row r="1078" spans="6:7">
      <c r="F1078" s="208"/>
      <c r="G1078" s="206"/>
    </row>
    <row r="1079" spans="6:7">
      <c r="F1079" s="208"/>
      <c r="G1079" s="206"/>
    </row>
    <row r="1080" spans="6:7">
      <c r="F1080" s="208"/>
      <c r="G1080" s="206"/>
    </row>
    <row r="1081" spans="6:7">
      <c r="F1081" s="208"/>
      <c r="G1081" s="206"/>
    </row>
    <row r="1082" spans="6:7">
      <c r="F1082" s="208"/>
      <c r="G1082" s="206"/>
    </row>
    <row r="1083" spans="6:7">
      <c r="F1083" s="208"/>
      <c r="G1083" s="206"/>
    </row>
    <row r="1084" spans="6:7">
      <c r="F1084" s="208"/>
      <c r="G1084" s="206"/>
    </row>
    <row r="1085" spans="6:7">
      <c r="F1085" s="208"/>
      <c r="G1085" s="206"/>
    </row>
    <row r="1086" spans="6:7">
      <c r="F1086" s="208"/>
      <c r="G1086" s="206"/>
    </row>
    <row r="1087" spans="6:7">
      <c r="F1087" s="208"/>
      <c r="G1087" s="206"/>
    </row>
    <row r="1088" spans="6:7">
      <c r="F1088" s="208"/>
      <c r="G1088" s="206"/>
    </row>
    <row r="1089" spans="6:7">
      <c r="F1089" s="208"/>
      <c r="G1089" s="206"/>
    </row>
    <row r="1090" spans="6:7">
      <c r="F1090" s="208"/>
      <c r="G1090" s="206"/>
    </row>
    <row r="1091" spans="6:7">
      <c r="F1091" s="208"/>
      <c r="G1091" s="206"/>
    </row>
    <row r="1092" spans="6:7">
      <c r="F1092" s="208"/>
      <c r="G1092" s="206"/>
    </row>
    <row r="1093" spans="6:7">
      <c r="F1093" s="208"/>
      <c r="G1093" s="206"/>
    </row>
    <row r="1094" spans="6:7">
      <c r="F1094" s="208"/>
      <c r="G1094" s="206"/>
    </row>
    <row r="1095" spans="6:7">
      <c r="F1095" s="208"/>
      <c r="G1095" s="206"/>
    </row>
    <row r="1096" spans="6:7">
      <c r="F1096" s="208"/>
      <c r="G1096" s="206"/>
    </row>
    <row r="1097" spans="6:7">
      <c r="F1097" s="208"/>
      <c r="G1097" s="206"/>
    </row>
    <row r="1098" spans="6:7">
      <c r="F1098" s="208"/>
      <c r="G1098" s="206"/>
    </row>
    <row r="1099" spans="6:7">
      <c r="F1099" s="208"/>
      <c r="G1099" s="206"/>
    </row>
    <row r="1100" spans="6:7">
      <c r="F1100" s="208"/>
      <c r="G1100" s="206"/>
    </row>
    <row r="1101" spans="6:7">
      <c r="F1101" s="208"/>
      <c r="G1101" s="206"/>
    </row>
    <row r="1102" spans="6:7">
      <c r="F1102" s="208"/>
      <c r="G1102" s="206"/>
    </row>
    <row r="1103" spans="6:7">
      <c r="F1103" s="208"/>
      <c r="G1103" s="206"/>
    </row>
    <row r="1104" spans="6:7">
      <c r="F1104" s="208"/>
      <c r="G1104" s="206"/>
    </row>
    <row r="1105" spans="6:7">
      <c r="F1105" s="208"/>
      <c r="G1105" s="206"/>
    </row>
    <row r="1106" spans="6:7">
      <c r="F1106" s="208"/>
      <c r="G1106" s="206"/>
    </row>
    <row r="1107" spans="6:7">
      <c r="F1107" s="208"/>
      <c r="G1107" s="206"/>
    </row>
    <row r="1108" spans="6:7">
      <c r="F1108" s="208"/>
      <c r="G1108" s="206"/>
    </row>
    <row r="1109" spans="6:7">
      <c r="F1109" s="208"/>
      <c r="G1109" s="206"/>
    </row>
    <row r="1110" spans="6:7">
      <c r="F1110" s="208"/>
      <c r="G1110" s="206"/>
    </row>
    <row r="1111" spans="6:7">
      <c r="F1111" s="208"/>
      <c r="G1111" s="206"/>
    </row>
    <row r="1112" spans="6:7">
      <c r="F1112" s="208"/>
      <c r="G1112" s="206"/>
    </row>
    <row r="1113" spans="6:7">
      <c r="F1113" s="208"/>
      <c r="G1113" s="206"/>
    </row>
    <row r="1114" spans="6:7">
      <c r="F1114" s="208"/>
      <c r="G1114" s="206"/>
    </row>
    <row r="1115" spans="6:7">
      <c r="F1115" s="208"/>
      <c r="G1115" s="206"/>
    </row>
    <row r="1116" spans="6:7">
      <c r="F1116" s="208"/>
      <c r="G1116" s="206"/>
    </row>
    <row r="1117" spans="6:7">
      <c r="F1117" s="208"/>
      <c r="G1117" s="206"/>
    </row>
    <row r="1118" spans="6:7">
      <c r="F1118" s="208"/>
      <c r="G1118" s="206"/>
    </row>
    <row r="1119" spans="6:7">
      <c r="F1119" s="208"/>
      <c r="G1119" s="206"/>
    </row>
    <row r="1120" spans="6:7">
      <c r="F1120" s="208"/>
      <c r="G1120" s="206"/>
    </row>
    <row r="1121" spans="6:7">
      <c r="F1121" s="208"/>
      <c r="G1121" s="206"/>
    </row>
    <row r="1122" spans="6:7">
      <c r="F1122" s="208"/>
      <c r="G1122" s="206"/>
    </row>
    <row r="1123" spans="6:7">
      <c r="F1123" s="208"/>
      <c r="G1123" s="206"/>
    </row>
    <row r="1124" spans="6:7">
      <c r="F1124" s="208"/>
      <c r="G1124" s="206"/>
    </row>
    <row r="1125" spans="6:7">
      <c r="F1125" s="208"/>
      <c r="G1125" s="206"/>
    </row>
    <row r="1126" spans="6:7">
      <c r="F1126" s="208"/>
      <c r="G1126" s="206"/>
    </row>
    <row r="1127" spans="6:7">
      <c r="F1127" s="208"/>
      <c r="G1127" s="206"/>
    </row>
    <row r="1128" spans="6:7">
      <c r="F1128" s="208"/>
      <c r="G1128" s="206"/>
    </row>
    <row r="1129" spans="6:7">
      <c r="F1129" s="208"/>
      <c r="G1129" s="206"/>
    </row>
    <row r="1130" spans="6:7">
      <c r="F1130" s="208"/>
      <c r="G1130" s="206"/>
    </row>
    <row r="1131" spans="6:7">
      <c r="F1131" s="208"/>
      <c r="G1131" s="206"/>
    </row>
    <row r="1132" spans="6:7">
      <c r="F1132" s="208"/>
      <c r="G1132" s="206"/>
    </row>
    <row r="1133" spans="6:7">
      <c r="F1133" s="208"/>
      <c r="G1133" s="206"/>
    </row>
    <row r="1134" spans="6:7">
      <c r="F1134" s="208"/>
      <c r="G1134" s="206"/>
    </row>
    <row r="1135" spans="6:7">
      <c r="F1135" s="208"/>
      <c r="G1135" s="206"/>
    </row>
    <row r="1136" spans="6:7">
      <c r="F1136" s="208"/>
      <c r="G1136" s="206"/>
    </row>
    <row r="1137" spans="6:7">
      <c r="F1137" s="208"/>
      <c r="G1137" s="206"/>
    </row>
    <row r="1138" spans="6:7">
      <c r="F1138" s="208"/>
      <c r="G1138" s="206"/>
    </row>
    <row r="1139" spans="6:7">
      <c r="F1139" s="208"/>
      <c r="G1139" s="206"/>
    </row>
    <row r="1140" spans="6:7">
      <c r="F1140" s="208"/>
      <c r="G1140" s="206"/>
    </row>
    <row r="1141" spans="6:7">
      <c r="F1141" s="208"/>
      <c r="G1141" s="206"/>
    </row>
    <row r="1142" spans="6:7">
      <c r="F1142" s="208"/>
      <c r="G1142" s="206"/>
    </row>
    <row r="1143" spans="6:7">
      <c r="F1143" s="208"/>
      <c r="G1143" s="206"/>
    </row>
    <row r="1144" spans="6:7">
      <c r="F1144" s="208"/>
      <c r="G1144" s="206"/>
    </row>
    <row r="1145" spans="6:7">
      <c r="F1145" s="208"/>
      <c r="G1145" s="206"/>
    </row>
    <row r="1146" spans="6:7">
      <c r="F1146" s="208"/>
      <c r="G1146" s="206"/>
    </row>
    <row r="1147" spans="6:7">
      <c r="F1147" s="208"/>
      <c r="G1147" s="206"/>
    </row>
    <row r="1148" spans="6:7">
      <c r="F1148" s="208"/>
      <c r="G1148" s="206"/>
    </row>
    <row r="1149" spans="6:7">
      <c r="F1149" s="208"/>
      <c r="G1149" s="206"/>
    </row>
    <row r="1150" spans="6:7">
      <c r="F1150" s="208"/>
      <c r="G1150" s="206"/>
    </row>
    <row r="1151" spans="6:7">
      <c r="F1151" s="208"/>
      <c r="G1151" s="206"/>
    </row>
    <row r="1152" spans="6:7">
      <c r="F1152" s="208"/>
      <c r="G1152" s="206"/>
    </row>
    <row r="1153" spans="6:7">
      <c r="F1153" s="208"/>
      <c r="G1153" s="206"/>
    </row>
    <row r="1154" spans="6:7">
      <c r="F1154" s="208"/>
      <c r="G1154" s="206"/>
    </row>
    <row r="1155" spans="6:7">
      <c r="F1155" s="208"/>
      <c r="G1155" s="206"/>
    </row>
    <row r="1156" spans="6:7">
      <c r="F1156" s="208"/>
      <c r="G1156" s="206"/>
    </row>
    <row r="1157" spans="6:7">
      <c r="F1157" s="208"/>
      <c r="G1157" s="206"/>
    </row>
    <row r="1158" spans="6:7">
      <c r="F1158" s="208"/>
      <c r="G1158" s="206"/>
    </row>
    <row r="1159" spans="6:7">
      <c r="F1159" s="208"/>
      <c r="G1159" s="206"/>
    </row>
    <row r="1160" spans="6:7">
      <c r="F1160" s="208"/>
      <c r="G1160" s="206"/>
    </row>
    <row r="1161" spans="6:7">
      <c r="F1161" s="208"/>
      <c r="G1161" s="206"/>
    </row>
    <row r="1162" spans="6:7">
      <c r="F1162" s="208"/>
      <c r="G1162" s="206"/>
    </row>
    <row r="1163" spans="6:7">
      <c r="F1163" s="208"/>
      <c r="G1163" s="206"/>
    </row>
    <row r="1164" spans="6:7">
      <c r="F1164" s="208"/>
      <c r="G1164" s="206"/>
    </row>
    <row r="1165" spans="6:7">
      <c r="F1165" s="208"/>
      <c r="G1165" s="206"/>
    </row>
    <row r="1166" spans="6:7">
      <c r="F1166" s="208"/>
      <c r="G1166" s="206"/>
    </row>
    <row r="1167" spans="6:7">
      <c r="F1167" s="208"/>
      <c r="G1167" s="206"/>
    </row>
    <row r="1168" spans="6:7">
      <c r="F1168" s="208"/>
      <c r="G1168" s="206"/>
    </row>
    <row r="1169" spans="6:7">
      <c r="F1169" s="208"/>
      <c r="G1169" s="206"/>
    </row>
    <row r="1170" spans="6:7">
      <c r="F1170" s="208"/>
      <c r="G1170" s="206"/>
    </row>
    <row r="1171" spans="6:7">
      <c r="F1171" s="208"/>
      <c r="G1171" s="206"/>
    </row>
    <row r="1172" spans="6:7">
      <c r="F1172" s="208"/>
      <c r="G1172" s="206"/>
    </row>
    <row r="1173" spans="6:7">
      <c r="F1173" s="208"/>
      <c r="G1173" s="206"/>
    </row>
    <row r="1174" spans="6:7">
      <c r="F1174" s="208"/>
      <c r="G1174" s="206"/>
    </row>
    <row r="1175" spans="6:7">
      <c r="F1175" s="208"/>
      <c r="G1175" s="206"/>
    </row>
    <row r="1176" spans="6:7">
      <c r="F1176" s="208"/>
      <c r="G1176" s="206"/>
    </row>
    <row r="1177" spans="6:7">
      <c r="F1177" s="208"/>
      <c r="G1177" s="206"/>
    </row>
    <row r="1178" spans="6:7">
      <c r="F1178" s="208"/>
      <c r="G1178" s="206"/>
    </row>
    <row r="1179" spans="6:7">
      <c r="F1179" s="208"/>
      <c r="G1179" s="206"/>
    </row>
    <row r="1180" spans="6:7">
      <c r="F1180" s="208"/>
      <c r="G1180" s="206"/>
    </row>
    <row r="1181" spans="6:7">
      <c r="F1181" s="208"/>
      <c r="G1181" s="206"/>
    </row>
    <row r="1182" spans="6:7">
      <c r="F1182" s="208"/>
      <c r="G1182" s="206"/>
    </row>
    <row r="1183" spans="6:7">
      <c r="F1183" s="208"/>
      <c r="G1183" s="206"/>
    </row>
    <row r="1184" spans="6:7">
      <c r="F1184" s="208"/>
      <c r="G1184" s="206"/>
    </row>
    <row r="1185" spans="6:7">
      <c r="F1185" s="208"/>
      <c r="G1185" s="206"/>
    </row>
    <row r="1186" spans="6:7">
      <c r="F1186" s="208"/>
      <c r="G1186" s="206"/>
    </row>
    <row r="1187" spans="6:7">
      <c r="F1187" s="208"/>
      <c r="G1187" s="206"/>
    </row>
    <row r="1188" spans="6:7">
      <c r="F1188" s="208"/>
      <c r="G1188" s="206"/>
    </row>
    <row r="1189" spans="6:7">
      <c r="F1189" s="208"/>
      <c r="G1189" s="206"/>
    </row>
    <row r="1190" spans="6:7">
      <c r="F1190" s="208"/>
      <c r="G1190" s="206"/>
    </row>
    <row r="1191" spans="6:7">
      <c r="F1191" s="208"/>
      <c r="G1191" s="206"/>
    </row>
    <row r="1192" spans="6:7">
      <c r="F1192" s="208"/>
      <c r="G1192" s="206"/>
    </row>
    <row r="1193" spans="6:7">
      <c r="F1193" s="208"/>
      <c r="G1193" s="206"/>
    </row>
    <row r="1194" spans="6:7">
      <c r="F1194" s="208"/>
      <c r="G1194" s="206"/>
    </row>
    <row r="1195" spans="6:7">
      <c r="F1195" s="208"/>
      <c r="G1195" s="206"/>
    </row>
    <row r="1196" spans="6:7">
      <c r="F1196" s="208"/>
      <c r="G1196" s="206"/>
    </row>
    <row r="1197" spans="6:7">
      <c r="F1197" s="208"/>
      <c r="G1197" s="206"/>
    </row>
    <row r="1198" spans="6:7">
      <c r="F1198" s="208"/>
      <c r="G1198" s="206"/>
    </row>
    <row r="1199" spans="6:7">
      <c r="F1199" s="208"/>
      <c r="G1199" s="206"/>
    </row>
    <row r="1200" spans="6:7">
      <c r="F1200" s="208"/>
      <c r="G1200" s="206"/>
    </row>
    <row r="1201" spans="6:7">
      <c r="F1201" s="208"/>
      <c r="G1201" s="206"/>
    </row>
    <row r="1202" spans="6:7">
      <c r="F1202" s="208"/>
      <c r="G1202" s="206"/>
    </row>
    <row r="1203" spans="6:7">
      <c r="F1203" s="208"/>
      <c r="G1203" s="206"/>
    </row>
    <row r="1204" spans="6:7">
      <c r="F1204" s="208"/>
      <c r="G1204" s="206"/>
    </row>
    <row r="1205" spans="6:7">
      <c r="F1205" s="208"/>
      <c r="G1205" s="206"/>
    </row>
    <row r="1206" spans="6:7">
      <c r="F1206" s="208"/>
      <c r="G1206" s="206"/>
    </row>
    <row r="1207" spans="6:7">
      <c r="F1207" s="208"/>
      <c r="G1207" s="206"/>
    </row>
    <row r="1208" spans="6:7">
      <c r="F1208" s="208"/>
      <c r="G1208" s="206"/>
    </row>
    <row r="1209" spans="6:7">
      <c r="F1209" s="208"/>
      <c r="G1209" s="206"/>
    </row>
    <row r="1210" spans="6:7">
      <c r="F1210" s="208"/>
      <c r="G1210" s="206"/>
    </row>
    <row r="1211" spans="6:7">
      <c r="F1211" s="208"/>
      <c r="G1211" s="206"/>
    </row>
    <row r="1212" spans="6:7">
      <c r="F1212" s="208"/>
      <c r="G1212" s="206"/>
    </row>
    <row r="1213" spans="6:7">
      <c r="F1213" s="208"/>
      <c r="G1213" s="206"/>
    </row>
    <row r="1214" spans="6:7">
      <c r="F1214" s="208"/>
      <c r="G1214" s="206"/>
    </row>
    <row r="1215" spans="6:7">
      <c r="F1215" s="208"/>
      <c r="G1215" s="206"/>
    </row>
    <row r="1216" spans="6:7">
      <c r="F1216" s="208"/>
      <c r="G1216" s="206"/>
    </row>
    <row r="1217" spans="6:7">
      <c r="F1217" s="208"/>
      <c r="G1217" s="206"/>
    </row>
    <row r="1218" spans="6:7">
      <c r="F1218" s="208"/>
      <c r="G1218" s="206"/>
    </row>
    <row r="1219" spans="6:7">
      <c r="F1219" s="208"/>
      <c r="G1219" s="206"/>
    </row>
    <row r="1220" spans="6:7">
      <c r="F1220" s="208"/>
      <c r="G1220" s="206"/>
    </row>
    <row r="1221" spans="6:7">
      <c r="F1221" s="208"/>
      <c r="G1221" s="206"/>
    </row>
    <row r="1222" spans="6:7">
      <c r="F1222" s="208"/>
      <c r="G1222" s="206"/>
    </row>
    <row r="1223" spans="6:7">
      <c r="F1223" s="208"/>
      <c r="G1223" s="206"/>
    </row>
    <row r="1224" spans="6:7">
      <c r="F1224" s="208"/>
      <c r="G1224" s="206"/>
    </row>
    <row r="1225" spans="6:7">
      <c r="F1225" s="208"/>
      <c r="G1225" s="206"/>
    </row>
    <row r="1226" spans="6:7">
      <c r="F1226" s="208"/>
      <c r="G1226" s="206"/>
    </row>
    <row r="1227" spans="6:7">
      <c r="F1227" s="208"/>
      <c r="G1227" s="206"/>
    </row>
    <row r="1228" spans="6:7">
      <c r="F1228" s="208"/>
      <c r="G1228" s="206"/>
    </row>
    <row r="1229" spans="6:7">
      <c r="F1229" s="208"/>
      <c r="G1229" s="206"/>
    </row>
    <row r="1230" spans="6:7">
      <c r="F1230" s="208"/>
      <c r="G1230" s="206"/>
    </row>
    <row r="1231" spans="6:7">
      <c r="F1231" s="208"/>
      <c r="G1231" s="206"/>
    </row>
    <row r="1232" spans="6:7">
      <c r="F1232" s="208"/>
      <c r="G1232" s="206"/>
    </row>
    <row r="1233" spans="6:7">
      <c r="F1233" s="208"/>
      <c r="G1233" s="206"/>
    </row>
    <row r="1234" spans="6:7">
      <c r="F1234" s="208"/>
      <c r="G1234" s="206"/>
    </row>
    <row r="1235" spans="6:7">
      <c r="F1235" s="208"/>
      <c r="G1235" s="206"/>
    </row>
    <row r="1236" spans="6:7">
      <c r="F1236" s="208"/>
      <c r="G1236" s="206"/>
    </row>
    <row r="1237" spans="6:7">
      <c r="F1237" s="208"/>
      <c r="G1237" s="206"/>
    </row>
    <row r="1238" spans="6:7">
      <c r="F1238" s="208"/>
      <c r="G1238" s="206"/>
    </row>
    <row r="1239" spans="6:7">
      <c r="F1239" s="208"/>
      <c r="G1239" s="206"/>
    </row>
    <row r="1240" spans="6:7">
      <c r="F1240" s="208"/>
      <c r="G1240" s="206"/>
    </row>
    <row r="1241" spans="6:7">
      <c r="F1241" s="208"/>
      <c r="G1241" s="206"/>
    </row>
  </sheetData>
  <pageMargins left="0.70866141732283472" right="0.15748031496062992" top="0.59055118110236227" bottom="0.19685039370078741" header="0.19685039370078741" footer="0.11811023622047245"/>
  <pageSetup paperSize="9" scale="60" orientation="landscape" r:id="rId1"/>
  <headerFooter alignWithMargins="0">
    <oddHeader xml:space="preserve">&amp;C
&amp;"MS Sans Serif,Félkövér"XXI. Rezét Kupa 2018.
Pirtó&amp;"MS Sans Serif,Normál"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9"/>
  <sheetViews>
    <sheetView tabSelected="1" zoomScale="80" zoomScaleNormal="80" workbookViewId="0">
      <pane ySplit="1" topLeftCell="A2" activePane="bottomLeft" state="frozen"/>
      <selection activeCell="W2" sqref="W2"/>
      <selection pane="bottomLeft" activeCell="C72" sqref="C72"/>
    </sheetView>
  </sheetViews>
  <sheetFormatPr defaultRowHeight="12.75"/>
  <cols>
    <col min="1" max="1" width="3.5703125" style="1" customWidth="1"/>
    <col min="2" max="2" width="19.28515625" style="1" customWidth="1"/>
    <col min="3" max="3" width="21.28515625" style="1" customWidth="1"/>
    <col min="4" max="4" width="5.5703125" style="1" customWidth="1"/>
    <col min="5" max="9" width="4.140625" style="1" customWidth="1"/>
    <col min="10" max="10" width="4.140625" style="2" customWidth="1"/>
    <col min="11" max="11" width="4.5703125" style="2" bestFit="1" customWidth="1"/>
    <col min="12" max="19" width="4.140625" style="2" customWidth="1"/>
    <col min="20" max="20" width="4.5703125" style="2" bestFit="1" customWidth="1"/>
    <col min="21" max="25" width="4.140625" style="2" customWidth="1"/>
    <col min="26" max="26" width="5.7109375" style="1" customWidth="1"/>
    <col min="27" max="27" width="5.85546875" style="1" customWidth="1"/>
    <col min="28" max="28" width="8.7109375" style="1" customWidth="1"/>
    <col min="29" max="29" width="3" style="1" customWidth="1"/>
    <col min="30" max="30" width="6.5703125" style="1" customWidth="1"/>
    <col min="31" max="31" width="7.140625" style="1" bestFit="1" customWidth="1"/>
    <col min="32" max="33" width="5.42578125" style="1" bestFit="1" customWidth="1"/>
    <col min="34" max="34" width="4.42578125" style="1" bestFit="1" customWidth="1"/>
    <col min="35" max="36" width="5.42578125" style="1" bestFit="1" customWidth="1"/>
    <col min="37" max="37" width="4.42578125" style="1" bestFit="1" customWidth="1"/>
    <col min="38" max="16384" width="9.140625" style="1"/>
  </cols>
  <sheetData>
    <row r="1" spans="1:37" ht="140.25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50</v>
      </c>
      <c r="F1" s="8" t="s">
        <v>116</v>
      </c>
      <c r="G1" s="8" t="s">
        <v>5</v>
      </c>
      <c r="H1" s="8" t="s">
        <v>117</v>
      </c>
      <c r="I1" s="10" t="s">
        <v>6</v>
      </c>
      <c r="J1" s="10" t="s">
        <v>118</v>
      </c>
      <c r="K1" s="9" t="s">
        <v>7</v>
      </c>
      <c r="L1" s="8" t="s">
        <v>119</v>
      </c>
      <c r="M1" s="8" t="s">
        <v>120</v>
      </c>
      <c r="N1" s="8" t="s">
        <v>121</v>
      </c>
      <c r="O1" s="8" t="s">
        <v>122</v>
      </c>
      <c r="P1" s="8" t="s">
        <v>8</v>
      </c>
      <c r="Q1" s="8" t="s">
        <v>9</v>
      </c>
      <c r="R1" s="8" t="s">
        <v>10</v>
      </c>
      <c r="S1" s="8" t="s">
        <v>123</v>
      </c>
      <c r="T1" s="9" t="s">
        <v>124</v>
      </c>
      <c r="U1" s="8" t="s">
        <v>35</v>
      </c>
      <c r="V1" s="8" t="s">
        <v>125</v>
      </c>
      <c r="W1" s="8" t="s">
        <v>36</v>
      </c>
      <c r="X1" s="8" t="s">
        <v>37</v>
      </c>
      <c r="Y1" s="11" t="s">
        <v>126</v>
      </c>
      <c r="Z1" s="12" t="s">
        <v>13</v>
      </c>
      <c r="AA1" s="13" t="s">
        <v>14</v>
      </c>
      <c r="AB1" s="14" t="s">
        <v>15</v>
      </c>
      <c r="AC1" s="15"/>
      <c r="AD1" s="212" t="s">
        <v>381</v>
      </c>
      <c r="AE1" s="213" t="s">
        <v>382</v>
      </c>
      <c r="AF1" s="15"/>
      <c r="AG1" s="15"/>
      <c r="AH1" s="16"/>
      <c r="AI1" s="15"/>
      <c r="AJ1" s="15"/>
      <c r="AK1" s="16"/>
    </row>
    <row r="2" spans="1:37">
      <c r="A2" s="214">
        <v>1</v>
      </c>
      <c r="B2" s="215" t="s">
        <v>21</v>
      </c>
      <c r="C2" s="216" t="s">
        <v>22</v>
      </c>
      <c r="D2" s="217">
        <v>1991</v>
      </c>
      <c r="E2" s="218">
        <v>0</v>
      </c>
      <c r="F2" s="218">
        <v>0</v>
      </c>
      <c r="G2" s="218">
        <v>0</v>
      </c>
      <c r="H2" s="218">
        <v>0</v>
      </c>
      <c r="I2" s="218">
        <v>0</v>
      </c>
      <c r="J2" s="219">
        <v>0</v>
      </c>
      <c r="K2" s="220">
        <v>0</v>
      </c>
      <c r="L2" s="219">
        <v>0</v>
      </c>
      <c r="M2" s="219">
        <v>0</v>
      </c>
      <c r="N2" s="219">
        <v>0</v>
      </c>
      <c r="O2" s="219">
        <v>1</v>
      </c>
      <c r="P2" s="219">
        <v>0</v>
      </c>
      <c r="Q2" s="218">
        <v>0</v>
      </c>
      <c r="R2" s="218">
        <v>0</v>
      </c>
      <c r="S2" s="218">
        <v>0</v>
      </c>
      <c r="T2" s="220">
        <v>0</v>
      </c>
      <c r="U2" s="218">
        <v>0</v>
      </c>
      <c r="V2" s="218">
        <v>0</v>
      </c>
      <c r="W2" s="218">
        <v>0</v>
      </c>
      <c r="X2" s="218">
        <v>0</v>
      </c>
      <c r="Y2" s="221">
        <v>0</v>
      </c>
      <c r="Z2" s="222">
        <f>SUM(E2:J2,L2:S2,U2:X2)</f>
        <v>1</v>
      </c>
      <c r="AA2" s="223">
        <f>SUM(K2,T2,Y2)</f>
        <v>0</v>
      </c>
      <c r="AB2" s="224">
        <v>1</v>
      </c>
      <c r="AC2" s="29"/>
      <c r="AD2" s="338">
        <v>101.4</v>
      </c>
      <c r="AE2" s="339"/>
      <c r="AF2" s="29"/>
      <c r="AG2" s="29"/>
      <c r="AH2" s="29"/>
      <c r="AI2" s="29"/>
      <c r="AJ2" s="29"/>
      <c r="AK2" s="29"/>
    </row>
    <row r="3" spans="1:37">
      <c r="A3" s="225"/>
      <c r="B3" s="226"/>
      <c r="C3" s="227" t="s">
        <v>23</v>
      </c>
      <c r="D3" s="228">
        <v>1960</v>
      </c>
      <c r="E3" s="229"/>
      <c r="F3" s="229"/>
      <c r="G3" s="229"/>
      <c r="H3" s="229"/>
      <c r="I3" s="229"/>
      <c r="J3" s="230"/>
      <c r="K3" s="231"/>
      <c r="L3" s="230"/>
      <c r="M3" s="230"/>
      <c r="N3" s="230"/>
      <c r="O3" s="230"/>
      <c r="P3" s="230"/>
      <c r="Q3" s="229"/>
      <c r="R3" s="229"/>
      <c r="S3" s="229"/>
      <c r="T3" s="231"/>
      <c r="U3" s="229"/>
      <c r="V3" s="229"/>
      <c r="W3" s="229"/>
      <c r="X3" s="229"/>
      <c r="Y3" s="232"/>
      <c r="Z3" s="233"/>
      <c r="AA3" s="234"/>
      <c r="AB3" s="235"/>
      <c r="AC3" s="29"/>
      <c r="AD3" s="340"/>
      <c r="AE3" s="341"/>
      <c r="AF3" s="29"/>
      <c r="AG3" s="29"/>
      <c r="AH3" s="29"/>
      <c r="AI3" s="29"/>
      <c r="AJ3" s="29"/>
      <c r="AK3" s="29"/>
    </row>
    <row r="4" spans="1:37">
      <c r="A4" s="225"/>
      <c r="B4" s="226"/>
      <c r="C4" s="236"/>
      <c r="D4" s="237"/>
      <c r="E4" s="229"/>
      <c r="F4" s="229"/>
      <c r="G4" s="229"/>
      <c r="H4" s="229"/>
      <c r="I4" s="229"/>
      <c r="J4" s="230"/>
      <c r="K4" s="231"/>
      <c r="L4" s="230"/>
      <c r="M4" s="230"/>
      <c r="N4" s="230"/>
      <c r="O4" s="230"/>
      <c r="P4" s="230"/>
      <c r="Q4" s="229"/>
      <c r="R4" s="229"/>
      <c r="S4" s="229"/>
      <c r="T4" s="231"/>
      <c r="U4" s="229"/>
      <c r="V4" s="229"/>
      <c r="W4" s="229"/>
      <c r="X4" s="229"/>
      <c r="Y4" s="232"/>
      <c r="Z4" s="233"/>
      <c r="AA4" s="234"/>
      <c r="AB4" s="235"/>
      <c r="AC4" s="29"/>
      <c r="AD4" s="340"/>
      <c r="AE4" s="341"/>
      <c r="AF4" s="16"/>
      <c r="AG4" s="16"/>
      <c r="AH4" s="29"/>
      <c r="AI4" s="16"/>
      <c r="AJ4" s="16"/>
      <c r="AK4" s="29"/>
    </row>
    <row r="5" spans="1:37" ht="13.5" thickBot="1">
      <c r="A5" s="238"/>
      <c r="B5" s="239"/>
      <c r="C5" s="240"/>
      <c r="D5" s="241"/>
      <c r="E5" s="242"/>
      <c r="F5" s="243"/>
      <c r="G5" s="243"/>
      <c r="H5" s="243"/>
      <c r="I5" s="242"/>
      <c r="J5" s="244"/>
      <c r="K5" s="245"/>
      <c r="L5" s="244"/>
      <c r="M5" s="244"/>
      <c r="N5" s="244"/>
      <c r="O5" s="244"/>
      <c r="P5" s="244"/>
      <c r="Q5" s="242"/>
      <c r="R5" s="242"/>
      <c r="S5" s="242"/>
      <c r="T5" s="245"/>
      <c r="U5" s="242"/>
      <c r="V5" s="242"/>
      <c r="W5" s="242"/>
      <c r="X5" s="242"/>
      <c r="Y5" s="246"/>
      <c r="Z5" s="247"/>
      <c r="AA5" s="248"/>
      <c r="AB5" s="249"/>
      <c r="AC5" s="16"/>
      <c r="AD5" s="342"/>
      <c r="AE5" s="343"/>
      <c r="AF5" s="16"/>
      <c r="AG5" s="16"/>
      <c r="AH5" s="29"/>
    </row>
    <row r="6" spans="1:37" ht="13.5" thickTop="1">
      <c r="A6" s="284">
        <v>2</v>
      </c>
      <c r="B6" s="285" t="s">
        <v>63</v>
      </c>
      <c r="C6" s="295" t="s">
        <v>64</v>
      </c>
      <c r="D6" s="276">
        <v>1963</v>
      </c>
      <c r="E6" s="318">
        <v>0</v>
      </c>
      <c r="F6" s="318">
        <v>15</v>
      </c>
      <c r="G6" s="318">
        <v>0</v>
      </c>
      <c r="H6" s="318">
        <v>0</v>
      </c>
      <c r="I6" s="318">
        <v>0</v>
      </c>
      <c r="J6" s="319">
        <v>0</v>
      </c>
      <c r="K6" s="320">
        <v>0</v>
      </c>
      <c r="L6" s="319">
        <v>0</v>
      </c>
      <c r="M6" s="319">
        <v>0</v>
      </c>
      <c r="N6" s="319">
        <v>0</v>
      </c>
      <c r="O6" s="319">
        <v>8</v>
      </c>
      <c r="P6" s="319">
        <v>0</v>
      </c>
      <c r="Q6" s="318">
        <v>0</v>
      </c>
      <c r="R6" s="318">
        <v>0</v>
      </c>
      <c r="S6" s="318">
        <v>0</v>
      </c>
      <c r="T6" s="320">
        <v>0</v>
      </c>
      <c r="U6" s="318">
        <v>0</v>
      </c>
      <c r="V6" s="318">
        <v>0</v>
      </c>
      <c r="W6" s="318">
        <v>0</v>
      </c>
      <c r="X6" s="318">
        <v>0</v>
      </c>
      <c r="Y6" s="321">
        <v>0</v>
      </c>
      <c r="Z6" s="322">
        <f>SUM(E6:J6,L6:S6,U6:X6)</f>
        <v>23</v>
      </c>
      <c r="AA6" s="323">
        <v>0</v>
      </c>
      <c r="AB6" s="283">
        <v>23</v>
      </c>
      <c r="AC6" s="29"/>
      <c r="AD6" s="344"/>
      <c r="AE6" s="345">
        <v>101.75</v>
      </c>
      <c r="AF6" s="29"/>
      <c r="AG6" s="29"/>
      <c r="AH6" s="29"/>
      <c r="AI6" s="29"/>
      <c r="AJ6" s="29"/>
      <c r="AK6" s="29"/>
    </row>
    <row r="7" spans="1:37">
      <c r="A7" s="284"/>
      <c r="B7" s="285"/>
      <c r="C7" s="295" t="s">
        <v>65</v>
      </c>
      <c r="D7" s="296">
        <v>1971</v>
      </c>
      <c r="E7" s="288"/>
      <c r="F7" s="288"/>
      <c r="G7" s="288"/>
      <c r="H7" s="288"/>
      <c r="I7" s="288"/>
      <c r="J7" s="289"/>
      <c r="K7" s="298"/>
      <c r="L7" s="289"/>
      <c r="M7" s="289"/>
      <c r="N7" s="289"/>
      <c r="O7" s="289"/>
      <c r="P7" s="289"/>
      <c r="Q7" s="288"/>
      <c r="R7" s="288"/>
      <c r="S7" s="288"/>
      <c r="T7" s="298"/>
      <c r="U7" s="288"/>
      <c r="V7" s="288"/>
      <c r="W7" s="288"/>
      <c r="X7" s="288"/>
      <c r="Y7" s="299"/>
      <c r="Z7" s="324"/>
      <c r="AA7" s="325"/>
      <c r="AB7" s="294"/>
      <c r="AC7" s="29"/>
      <c r="AD7" s="346"/>
      <c r="AE7" s="347"/>
      <c r="AF7" s="29"/>
      <c r="AG7" s="29"/>
      <c r="AH7" s="29"/>
      <c r="AI7" s="29"/>
      <c r="AJ7" s="29"/>
      <c r="AK7" s="29"/>
    </row>
    <row r="8" spans="1:37">
      <c r="A8" s="284"/>
      <c r="B8" s="285"/>
      <c r="C8" s="295"/>
      <c r="D8" s="296"/>
      <c r="E8" s="288"/>
      <c r="F8" s="288"/>
      <c r="G8" s="288"/>
      <c r="H8" s="288"/>
      <c r="I8" s="288"/>
      <c r="J8" s="289"/>
      <c r="K8" s="298"/>
      <c r="L8" s="289"/>
      <c r="M8" s="289"/>
      <c r="N8" s="289"/>
      <c r="O8" s="289"/>
      <c r="P8" s="289"/>
      <c r="Q8" s="288"/>
      <c r="R8" s="288"/>
      <c r="S8" s="288"/>
      <c r="T8" s="298"/>
      <c r="U8" s="288"/>
      <c r="V8" s="288"/>
      <c r="W8" s="288"/>
      <c r="X8" s="288"/>
      <c r="Y8" s="299"/>
      <c r="Z8" s="324"/>
      <c r="AA8" s="325"/>
      <c r="AB8" s="294"/>
      <c r="AC8" s="29"/>
      <c r="AD8" s="346"/>
      <c r="AE8" s="347"/>
      <c r="AF8" s="16"/>
      <c r="AG8" s="16"/>
      <c r="AH8" s="29"/>
      <c r="AI8" s="16"/>
      <c r="AJ8" s="16"/>
      <c r="AK8" s="29"/>
    </row>
    <row r="9" spans="1:37" ht="13.5" thickBot="1">
      <c r="A9" s="326"/>
      <c r="B9" s="327"/>
      <c r="C9" s="328"/>
      <c r="D9" s="329"/>
      <c r="E9" s="330"/>
      <c r="F9" s="330"/>
      <c r="G9" s="330"/>
      <c r="H9" s="330"/>
      <c r="I9" s="330"/>
      <c r="J9" s="331"/>
      <c r="K9" s="332"/>
      <c r="L9" s="331"/>
      <c r="M9" s="331"/>
      <c r="N9" s="331"/>
      <c r="O9" s="331"/>
      <c r="P9" s="331"/>
      <c r="Q9" s="330"/>
      <c r="R9" s="330"/>
      <c r="S9" s="330"/>
      <c r="T9" s="332"/>
      <c r="U9" s="330"/>
      <c r="V9" s="330"/>
      <c r="W9" s="330"/>
      <c r="X9" s="330"/>
      <c r="Y9" s="333"/>
      <c r="Z9" s="334"/>
      <c r="AA9" s="335"/>
      <c r="AB9" s="336"/>
      <c r="AC9" s="16"/>
      <c r="AD9" s="348"/>
      <c r="AE9" s="349"/>
      <c r="AF9" s="16"/>
      <c r="AG9" s="16"/>
      <c r="AH9" s="29"/>
    </row>
    <row r="10" spans="1:37" ht="13.5" thickTop="1">
      <c r="A10" s="214">
        <v>3</v>
      </c>
      <c r="B10" s="215" t="s">
        <v>24</v>
      </c>
      <c r="C10" s="216" t="s">
        <v>25</v>
      </c>
      <c r="D10" s="217">
        <v>1959</v>
      </c>
      <c r="E10" s="218">
        <v>0</v>
      </c>
      <c r="F10" s="218">
        <v>0</v>
      </c>
      <c r="G10" s="218">
        <v>0</v>
      </c>
      <c r="H10" s="218">
        <v>0</v>
      </c>
      <c r="I10" s="218">
        <v>0</v>
      </c>
      <c r="J10" s="219">
        <v>0</v>
      </c>
      <c r="K10" s="220">
        <v>4</v>
      </c>
      <c r="L10" s="219">
        <v>0</v>
      </c>
      <c r="M10" s="219">
        <v>0</v>
      </c>
      <c r="N10" s="219">
        <v>0</v>
      </c>
      <c r="O10" s="219">
        <v>2</v>
      </c>
      <c r="P10" s="219">
        <v>0</v>
      </c>
      <c r="Q10" s="218">
        <v>0</v>
      </c>
      <c r="R10" s="218">
        <v>0</v>
      </c>
      <c r="S10" s="218">
        <v>0</v>
      </c>
      <c r="T10" s="220">
        <v>0</v>
      </c>
      <c r="U10" s="218">
        <v>0</v>
      </c>
      <c r="V10" s="218">
        <v>30</v>
      </c>
      <c r="W10" s="218">
        <v>0</v>
      </c>
      <c r="X10" s="218">
        <v>0</v>
      </c>
      <c r="Y10" s="221">
        <v>0</v>
      </c>
      <c r="Z10" s="222">
        <f>SUM(E10:J10,L10:S10,U10:X10)</f>
        <v>32</v>
      </c>
      <c r="AA10" s="223">
        <v>4</v>
      </c>
      <c r="AB10" s="224">
        <v>36</v>
      </c>
      <c r="AC10" s="29"/>
      <c r="AD10" s="350">
        <v>100.05</v>
      </c>
      <c r="AE10" s="351"/>
      <c r="AF10" s="29"/>
      <c r="AG10" s="29"/>
      <c r="AH10" s="29"/>
      <c r="AI10" s="29"/>
      <c r="AJ10" s="29"/>
      <c r="AK10" s="29"/>
    </row>
    <row r="11" spans="1:37">
      <c r="A11" s="225"/>
      <c r="B11" s="226"/>
      <c r="C11" s="227" t="s">
        <v>26</v>
      </c>
      <c r="D11" s="228">
        <v>1965</v>
      </c>
      <c r="E11" s="229"/>
      <c r="F11" s="229"/>
      <c r="G11" s="229"/>
      <c r="H11" s="229"/>
      <c r="I11" s="229"/>
      <c r="J11" s="230"/>
      <c r="K11" s="231"/>
      <c r="L11" s="230"/>
      <c r="M11" s="230"/>
      <c r="N11" s="230"/>
      <c r="O11" s="230"/>
      <c r="P11" s="230"/>
      <c r="Q11" s="229"/>
      <c r="R11" s="229"/>
      <c r="S11" s="229"/>
      <c r="T11" s="231"/>
      <c r="U11" s="229"/>
      <c r="V11" s="229"/>
      <c r="W11" s="229"/>
      <c r="X11" s="229"/>
      <c r="Y11" s="232"/>
      <c r="Z11" s="233"/>
      <c r="AA11" s="234"/>
      <c r="AB11" s="235"/>
      <c r="AC11" s="29"/>
      <c r="AD11" s="340"/>
      <c r="AE11" s="352"/>
      <c r="AF11" s="29"/>
      <c r="AG11" s="29"/>
      <c r="AH11" s="29"/>
      <c r="AI11" s="29"/>
      <c r="AJ11" s="29"/>
      <c r="AK11" s="29"/>
    </row>
    <row r="12" spans="1:37">
      <c r="A12" s="225"/>
      <c r="B12" s="226"/>
      <c r="C12" s="236"/>
      <c r="D12" s="237"/>
      <c r="E12" s="229"/>
      <c r="F12" s="229"/>
      <c r="G12" s="229"/>
      <c r="H12" s="229"/>
      <c r="I12" s="229"/>
      <c r="J12" s="230"/>
      <c r="K12" s="231"/>
      <c r="L12" s="230"/>
      <c r="M12" s="230"/>
      <c r="N12" s="230"/>
      <c r="O12" s="230"/>
      <c r="P12" s="230"/>
      <c r="Q12" s="229"/>
      <c r="R12" s="229"/>
      <c r="S12" s="229"/>
      <c r="T12" s="231"/>
      <c r="U12" s="229"/>
      <c r="V12" s="229"/>
      <c r="W12" s="229"/>
      <c r="X12" s="229"/>
      <c r="Y12" s="232"/>
      <c r="Z12" s="233"/>
      <c r="AA12" s="234"/>
      <c r="AB12" s="235"/>
      <c r="AC12" s="29"/>
      <c r="AD12" s="340"/>
      <c r="AE12" s="352"/>
      <c r="AF12" s="16"/>
      <c r="AG12" s="16"/>
      <c r="AH12" s="29"/>
      <c r="AI12" s="16"/>
      <c r="AJ12" s="16"/>
      <c r="AK12" s="29"/>
    </row>
    <row r="13" spans="1:37" ht="13.5" thickBot="1">
      <c r="A13" s="238"/>
      <c r="B13" s="239"/>
      <c r="C13" s="240"/>
      <c r="D13" s="241"/>
      <c r="E13" s="242"/>
      <c r="F13" s="243"/>
      <c r="G13" s="243"/>
      <c r="H13" s="243"/>
      <c r="I13" s="242"/>
      <c r="J13" s="244"/>
      <c r="K13" s="245"/>
      <c r="L13" s="244"/>
      <c r="M13" s="244"/>
      <c r="N13" s="244"/>
      <c r="O13" s="244"/>
      <c r="P13" s="244"/>
      <c r="Q13" s="242"/>
      <c r="R13" s="242"/>
      <c r="S13" s="242"/>
      <c r="T13" s="245"/>
      <c r="U13" s="242"/>
      <c r="V13" s="242"/>
      <c r="W13" s="242"/>
      <c r="X13" s="242"/>
      <c r="Y13" s="246"/>
      <c r="Z13" s="247"/>
      <c r="AA13" s="248"/>
      <c r="AB13" s="249"/>
      <c r="AC13" s="16"/>
      <c r="AD13" s="342"/>
      <c r="AE13" s="353"/>
      <c r="AF13" s="16"/>
      <c r="AG13" s="16"/>
      <c r="AH13" s="29"/>
    </row>
    <row r="14" spans="1:37" ht="13.5" thickTop="1">
      <c r="A14" s="225">
        <v>4</v>
      </c>
      <c r="B14" s="226" t="s">
        <v>69</v>
      </c>
      <c r="C14" s="227" t="s">
        <v>70</v>
      </c>
      <c r="D14" s="228">
        <v>1967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9">
        <v>0</v>
      </c>
      <c r="K14" s="220">
        <v>2</v>
      </c>
      <c r="L14" s="219">
        <v>0</v>
      </c>
      <c r="M14" s="219">
        <v>0</v>
      </c>
      <c r="N14" s="219">
        <v>0</v>
      </c>
      <c r="O14" s="219">
        <v>1</v>
      </c>
      <c r="P14" s="219">
        <v>0</v>
      </c>
      <c r="Q14" s="218">
        <v>0</v>
      </c>
      <c r="R14" s="218">
        <v>0</v>
      </c>
      <c r="S14" s="218">
        <v>0</v>
      </c>
      <c r="T14" s="220">
        <v>2</v>
      </c>
      <c r="U14" s="218">
        <v>0</v>
      </c>
      <c r="V14" s="218">
        <v>30</v>
      </c>
      <c r="W14" s="218">
        <v>0</v>
      </c>
      <c r="X14" s="218">
        <v>0</v>
      </c>
      <c r="Y14" s="221">
        <v>14</v>
      </c>
      <c r="Z14" s="222">
        <f>SUM(E14:J14,L14:S14,U14:X14)</f>
        <v>31</v>
      </c>
      <c r="AA14" s="223">
        <v>16</v>
      </c>
      <c r="AB14" s="250">
        <v>47</v>
      </c>
      <c r="AC14" s="29"/>
      <c r="AD14" s="350">
        <v>98.7</v>
      </c>
      <c r="AE14" s="351"/>
      <c r="AF14" s="29"/>
      <c r="AG14" s="29"/>
      <c r="AH14" s="29"/>
      <c r="AI14" s="29"/>
      <c r="AJ14" s="29"/>
      <c r="AK14" s="29"/>
    </row>
    <row r="15" spans="1:37">
      <c r="A15" s="225"/>
      <c r="B15" s="226"/>
      <c r="C15" s="251" t="s">
        <v>71</v>
      </c>
      <c r="D15" s="228">
        <v>1998</v>
      </c>
      <c r="E15" s="229"/>
      <c r="F15" s="229"/>
      <c r="G15" s="229"/>
      <c r="H15" s="229"/>
      <c r="I15" s="229"/>
      <c r="J15" s="230"/>
      <c r="K15" s="231"/>
      <c r="L15" s="230"/>
      <c r="M15" s="230"/>
      <c r="N15" s="230"/>
      <c r="O15" s="230"/>
      <c r="P15" s="230"/>
      <c r="Q15" s="229"/>
      <c r="R15" s="229"/>
      <c r="S15" s="229"/>
      <c r="T15" s="231"/>
      <c r="U15" s="229"/>
      <c r="V15" s="229"/>
      <c r="W15" s="229"/>
      <c r="X15" s="229"/>
      <c r="Y15" s="232"/>
      <c r="Z15" s="233"/>
      <c r="AA15" s="234"/>
      <c r="AB15" s="235"/>
      <c r="AC15" s="29"/>
      <c r="AD15" s="340"/>
      <c r="AE15" s="352"/>
      <c r="AF15" s="29"/>
      <c r="AG15" s="29"/>
      <c r="AH15" s="29"/>
      <c r="AI15" s="29"/>
      <c r="AJ15" s="29"/>
      <c r="AK15" s="29"/>
    </row>
    <row r="16" spans="1:37">
      <c r="A16" s="225"/>
      <c r="B16" s="226"/>
      <c r="C16" s="227"/>
      <c r="D16" s="252"/>
      <c r="E16" s="229"/>
      <c r="F16" s="253"/>
      <c r="G16" s="253"/>
      <c r="H16" s="253"/>
      <c r="I16" s="229"/>
      <c r="J16" s="230"/>
      <c r="K16" s="254"/>
      <c r="L16" s="230"/>
      <c r="M16" s="230"/>
      <c r="N16" s="230"/>
      <c r="O16" s="230"/>
      <c r="P16" s="230"/>
      <c r="Q16" s="229"/>
      <c r="R16" s="229"/>
      <c r="S16" s="229"/>
      <c r="T16" s="254"/>
      <c r="U16" s="229"/>
      <c r="V16" s="229"/>
      <c r="W16" s="229"/>
      <c r="X16" s="229"/>
      <c r="Y16" s="255"/>
      <c r="Z16" s="256"/>
      <c r="AA16" s="257"/>
      <c r="AB16" s="258"/>
      <c r="AC16" s="29"/>
      <c r="AD16" s="340"/>
      <c r="AE16" s="352"/>
      <c r="AF16" s="16"/>
      <c r="AG16" s="16"/>
      <c r="AH16" s="29"/>
      <c r="AI16" s="16"/>
      <c r="AJ16" s="16"/>
      <c r="AK16" s="29"/>
    </row>
    <row r="17" spans="1:37" ht="13.5" thickBot="1">
      <c r="A17" s="225"/>
      <c r="B17" s="259"/>
      <c r="C17" s="236"/>
      <c r="D17" s="260"/>
      <c r="E17" s="253"/>
      <c r="F17" s="253"/>
      <c r="G17" s="253"/>
      <c r="H17" s="253"/>
      <c r="I17" s="229"/>
      <c r="J17" s="230"/>
      <c r="K17" s="254"/>
      <c r="L17" s="230"/>
      <c r="M17" s="230"/>
      <c r="N17" s="230"/>
      <c r="O17" s="230"/>
      <c r="P17" s="230"/>
      <c r="Q17" s="229"/>
      <c r="R17" s="229"/>
      <c r="S17" s="229"/>
      <c r="T17" s="254"/>
      <c r="U17" s="229"/>
      <c r="V17" s="229"/>
      <c r="W17" s="229"/>
      <c r="X17" s="229"/>
      <c r="Y17" s="255"/>
      <c r="Z17" s="256"/>
      <c r="AA17" s="257"/>
      <c r="AB17" s="258"/>
      <c r="AC17" s="16"/>
      <c r="AD17" s="342"/>
      <c r="AE17" s="353"/>
      <c r="AF17" s="16"/>
      <c r="AG17" s="16"/>
      <c r="AH17" s="29"/>
    </row>
    <row r="18" spans="1:37" ht="13.5" thickTop="1">
      <c r="A18" s="69">
        <v>5</v>
      </c>
      <c r="B18" s="70" t="s">
        <v>127</v>
      </c>
      <c r="C18" s="166" t="s">
        <v>20</v>
      </c>
      <c r="D18" s="72">
        <v>1975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9">
        <v>0</v>
      </c>
      <c r="K18" s="127">
        <v>0</v>
      </c>
      <c r="L18" s="59">
        <v>0</v>
      </c>
      <c r="M18" s="59">
        <v>0</v>
      </c>
      <c r="N18" s="59">
        <v>0</v>
      </c>
      <c r="O18" s="59">
        <v>28</v>
      </c>
      <c r="P18" s="59">
        <v>0</v>
      </c>
      <c r="Q18" s="58">
        <v>0</v>
      </c>
      <c r="R18" s="58">
        <v>60</v>
      </c>
      <c r="S18" s="58">
        <v>0</v>
      </c>
      <c r="T18" s="127">
        <v>0</v>
      </c>
      <c r="U18" s="58">
        <v>0</v>
      </c>
      <c r="V18" s="58">
        <v>0</v>
      </c>
      <c r="W18" s="58">
        <v>0</v>
      </c>
      <c r="X18" s="58">
        <v>0</v>
      </c>
      <c r="Y18" s="60">
        <v>0</v>
      </c>
      <c r="Z18" s="167">
        <f>SUM(E18:J18,L18:S18,U18:X18)</f>
        <v>88</v>
      </c>
      <c r="AA18" s="61">
        <v>0</v>
      </c>
      <c r="AB18" s="62">
        <v>88</v>
      </c>
      <c r="AC18" s="29"/>
      <c r="AD18" s="344"/>
      <c r="AE18" s="351"/>
      <c r="AF18" s="29"/>
      <c r="AG18" s="29"/>
      <c r="AH18" s="29"/>
      <c r="AI18" s="29"/>
      <c r="AJ18" s="29"/>
      <c r="AK18" s="29"/>
    </row>
    <row r="19" spans="1:37">
      <c r="A19" s="30"/>
      <c r="B19" s="31"/>
      <c r="C19" s="32" t="s">
        <v>62</v>
      </c>
      <c r="D19" s="63">
        <v>1982</v>
      </c>
      <c r="E19" s="34"/>
      <c r="F19" s="34"/>
      <c r="G19" s="34"/>
      <c r="H19" s="34"/>
      <c r="I19" s="34"/>
      <c r="J19" s="35"/>
      <c r="K19" s="64"/>
      <c r="L19" s="35"/>
      <c r="M19" s="35"/>
      <c r="N19" s="35"/>
      <c r="O19" s="35"/>
      <c r="P19" s="35"/>
      <c r="Q19" s="34"/>
      <c r="R19" s="34"/>
      <c r="S19" s="34"/>
      <c r="T19" s="64"/>
      <c r="U19" s="34"/>
      <c r="V19" s="34"/>
      <c r="W19" s="34"/>
      <c r="X19" s="34"/>
      <c r="Y19" s="65"/>
      <c r="Z19" s="66"/>
      <c r="AA19" s="67"/>
      <c r="AB19" s="41"/>
      <c r="AC19" s="29"/>
      <c r="AD19" s="346"/>
      <c r="AE19" s="352"/>
      <c r="AF19" s="29"/>
      <c r="AG19" s="29"/>
      <c r="AH19" s="29"/>
      <c r="AI19" s="29"/>
      <c r="AJ19" s="29"/>
      <c r="AK19" s="29"/>
    </row>
    <row r="20" spans="1:37">
      <c r="A20" s="30"/>
      <c r="B20" s="31"/>
      <c r="C20" s="32" t="s">
        <v>20</v>
      </c>
      <c r="D20" s="63">
        <v>2007</v>
      </c>
      <c r="E20" s="34"/>
      <c r="F20" s="34"/>
      <c r="G20" s="34"/>
      <c r="H20" s="34"/>
      <c r="I20" s="34"/>
      <c r="J20" s="35"/>
      <c r="K20" s="64"/>
      <c r="L20" s="35"/>
      <c r="M20" s="35"/>
      <c r="N20" s="35"/>
      <c r="O20" s="35"/>
      <c r="P20" s="35"/>
      <c r="Q20" s="34"/>
      <c r="R20" s="34"/>
      <c r="S20" s="34"/>
      <c r="T20" s="64"/>
      <c r="U20" s="34"/>
      <c r="V20" s="34"/>
      <c r="W20" s="34"/>
      <c r="X20" s="34"/>
      <c r="Y20" s="65"/>
      <c r="Z20" s="66"/>
      <c r="AA20" s="67"/>
      <c r="AB20" s="41"/>
      <c r="AC20" s="29"/>
      <c r="AD20" s="346"/>
      <c r="AE20" s="352"/>
      <c r="AF20" s="16"/>
      <c r="AG20" s="16"/>
      <c r="AH20" s="29"/>
      <c r="AI20" s="16"/>
      <c r="AJ20" s="16"/>
      <c r="AK20" s="29"/>
    </row>
    <row r="21" spans="1:37">
      <c r="A21" s="30"/>
      <c r="B21" s="31"/>
      <c r="C21" s="73" t="s">
        <v>61</v>
      </c>
      <c r="D21" s="74">
        <v>2010</v>
      </c>
      <c r="E21" s="34"/>
      <c r="F21" s="34"/>
      <c r="G21" s="34"/>
      <c r="H21" s="34"/>
      <c r="I21" s="34"/>
      <c r="J21" s="35"/>
      <c r="K21" s="64"/>
      <c r="L21" s="35"/>
      <c r="M21" s="35"/>
      <c r="N21" s="35"/>
      <c r="O21" s="35"/>
      <c r="P21" s="35"/>
      <c r="Q21" s="34"/>
      <c r="R21" s="34"/>
      <c r="S21" s="34"/>
      <c r="T21" s="64"/>
      <c r="U21" s="34"/>
      <c r="V21" s="34"/>
      <c r="W21" s="34"/>
      <c r="X21" s="34"/>
      <c r="Y21" s="65"/>
      <c r="Z21" s="66"/>
      <c r="AA21" s="67"/>
      <c r="AB21" s="41"/>
      <c r="AC21" s="29"/>
      <c r="AD21" s="346"/>
      <c r="AE21" s="352"/>
      <c r="AF21" s="16"/>
      <c r="AG21" s="16"/>
      <c r="AH21" s="29"/>
      <c r="AI21" s="16"/>
      <c r="AJ21" s="16"/>
      <c r="AK21" s="29"/>
    </row>
    <row r="22" spans="1:37" ht="13.5" thickBot="1">
      <c r="A22" s="30"/>
      <c r="B22" s="68"/>
      <c r="C22" s="42" t="s">
        <v>128</v>
      </c>
      <c r="D22" s="74">
        <v>2007</v>
      </c>
      <c r="E22" s="34"/>
      <c r="F22" s="34"/>
      <c r="G22" s="34"/>
      <c r="H22" s="34"/>
      <c r="I22" s="34"/>
      <c r="J22" s="35"/>
      <c r="K22" s="64"/>
      <c r="L22" s="35"/>
      <c r="M22" s="35"/>
      <c r="N22" s="35"/>
      <c r="O22" s="35"/>
      <c r="P22" s="35"/>
      <c r="Q22" s="34"/>
      <c r="R22" s="34"/>
      <c r="S22" s="34"/>
      <c r="T22" s="64"/>
      <c r="U22" s="34"/>
      <c r="V22" s="34"/>
      <c r="W22" s="34"/>
      <c r="X22" s="34"/>
      <c r="Y22" s="65"/>
      <c r="Z22" s="66"/>
      <c r="AA22" s="67"/>
      <c r="AB22" s="41"/>
      <c r="AC22" s="16"/>
      <c r="AD22" s="348"/>
      <c r="AE22" s="353"/>
      <c r="AF22" s="16"/>
      <c r="AG22" s="16"/>
      <c r="AH22" s="29"/>
    </row>
    <row r="23" spans="1:37" ht="13.5" thickTop="1">
      <c r="A23" s="69">
        <v>6</v>
      </c>
      <c r="B23" s="168" t="s">
        <v>129</v>
      </c>
      <c r="C23" s="71" t="s">
        <v>130</v>
      </c>
      <c r="D23" s="72">
        <v>1976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9">
        <v>0</v>
      </c>
      <c r="K23" s="127">
        <v>28</v>
      </c>
      <c r="L23" s="59">
        <v>0</v>
      </c>
      <c r="M23" s="59">
        <v>0</v>
      </c>
      <c r="N23" s="59">
        <v>0</v>
      </c>
      <c r="O23" s="59">
        <v>11</v>
      </c>
      <c r="P23" s="59">
        <v>0</v>
      </c>
      <c r="Q23" s="58">
        <v>0</v>
      </c>
      <c r="R23" s="58">
        <v>0</v>
      </c>
      <c r="S23" s="58">
        <v>0</v>
      </c>
      <c r="T23" s="127">
        <v>4</v>
      </c>
      <c r="U23" s="58">
        <v>0</v>
      </c>
      <c r="V23" s="58">
        <v>30</v>
      </c>
      <c r="W23" s="58">
        <v>0</v>
      </c>
      <c r="X23" s="58">
        <v>0</v>
      </c>
      <c r="Y23" s="60">
        <v>24</v>
      </c>
      <c r="Z23" s="167">
        <f>SUM(E23:J23,L23:S23,U23:X23)</f>
        <v>41</v>
      </c>
      <c r="AA23" s="61">
        <v>56</v>
      </c>
      <c r="AB23" s="62">
        <v>97</v>
      </c>
      <c r="AC23" s="29"/>
      <c r="AD23" s="344"/>
      <c r="AE23" s="351"/>
      <c r="AF23" s="29"/>
      <c r="AG23" s="29"/>
      <c r="AH23" s="29"/>
      <c r="AI23" s="29"/>
      <c r="AJ23" s="29"/>
      <c r="AK23" s="29"/>
    </row>
    <row r="24" spans="1:37">
      <c r="A24" s="30"/>
      <c r="B24" s="31"/>
      <c r="C24" s="32" t="s">
        <v>131</v>
      </c>
      <c r="D24" s="33">
        <v>1969</v>
      </c>
      <c r="E24" s="34"/>
      <c r="F24" s="34"/>
      <c r="G24" s="34"/>
      <c r="H24" s="34"/>
      <c r="I24" s="34"/>
      <c r="J24" s="35"/>
      <c r="K24" s="36"/>
      <c r="L24" s="35"/>
      <c r="M24" s="35"/>
      <c r="N24" s="35"/>
      <c r="O24" s="35"/>
      <c r="P24" s="35"/>
      <c r="Q24" s="34"/>
      <c r="R24" s="34"/>
      <c r="S24" s="34"/>
      <c r="T24" s="36"/>
      <c r="U24" s="34"/>
      <c r="V24" s="34"/>
      <c r="W24" s="34"/>
      <c r="X24" s="34"/>
      <c r="Y24" s="38"/>
      <c r="Z24" s="39"/>
      <c r="AA24" s="67"/>
      <c r="AB24" s="41"/>
      <c r="AC24" s="29"/>
      <c r="AD24" s="346"/>
      <c r="AE24" s="352"/>
      <c r="AF24" s="29"/>
      <c r="AG24" s="29"/>
      <c r="AH24" s="29"/>
      <c r="AI24" s="29"/>
      <c r="AJ24" s="29"/>
      <c r="AK24" s="29"/>
    </row>
    <row r="25" spans="1:37">
      <c r="A25" s="30"/>
      <c r="B25" s="31"/>
      <c r="C25" s="32" t="s">
        <v>132</v>
      </c>
      <c r="D25" s="63">
        <v>1971</v>
      </c>
      <c r="E25" s="34"/>
      <c r="F25" s="34"/>
      <c r="G25" s="34"/>
      <c r="H25" s="34"/>
      <c r="I25" s="34"/>
      <c r="J25" s="35"/>
      <c r="K25" s="64"/>
      <c r="L25" s="35"/>
      <c r="M25" s="35"/>
      <c r="N25" s="35"/>
      <c r="O25" s="35"/>
      <c r="P25" s="35"/>
      <c r="Q25" s="34"/>
      <c r="R25" s="34"/>
      <c r="S25" s="34"/>
      <c r="T25" s="64"/>
      <c r="U25" s="34"/>
      <c r="V25" s="34"/>
      <c r="W25" s="34"/>
      <c r="X25" s="34"/>
      <c r="Y25" s="65"/>
      <c r="Z25" s="66"/>
      <c r="AA25" s="67"/>
      <c r="AB25" s="41"/>
      <c r="AC25" s="29"/>
      <c r="AD25" s="346"/>
      <c r="AE25" s="352"/>
      <c r="AF25" s="16"/>
      <c r="AG25" s="16"/>
      <c r="AH25" s="29"/>
      <c r="AI25" s="16"/>
      <c r="AJ25" s="16"/>
      <c r="AK25" s="29"/>
    </row>
    <row r="26" spans="1:37" ht="13.5" thickBot="1">
      <c r="A26" s="44"/>
      <c r="B26" s="75"/>
      <c r="C26" s="76" t="s">
        <v>133</v>
      </c>
      <c r="D26" s="47">
        <v>1991</v>
      </c>
      <c r="E26" s="48"/>
      <c r="F26" s="48"/>
      <c r="G26" s="48"/>
      <c r="H26" s="48"/>
      <c r="I26" s="48"/>
      <c r="J26" s="50"/>
      <c r="K26" s="51"/>
      <c r="L26" s="50"/>
      <c r="M26" s="50"/>
      <c r="N26" s="50"/>
      <c r="O26" s="50"/>
      <c r="P26" s="50"/>
      <c r="Q26" s="48"/>
      <c r="R26" s="48"/>
      <c r="S26" s="48"/>
      <c r="T26" s="51"/>
      <c r="U26" s="48"/>
      <c r="V26" s="48"/>
      <c r="W26" s="48"/>
      <c r="X26" s="48"/>
      <c r="Y26" s="53"/>
      <c r="Z26" s="77"/>
      <c r="AA26" s="78"/>
      <c r="AB26" s="79"/>
      <c r="AC26" s="16"/>
      <c r="AD26" s="348"/>
      <c r="AE26" s="353"/>
      <c r="AF26" s="16"/>
      <c r="AG26" s="16"/>
      <c r="AH26" s="29"/>
    </row>
    <row r="27" spans="1:37" ht="13.5" thickTop="1">
      <c r="A27" s="261">
        <v>7</v>
      </c>
      <c r="B27" s="262" t="s">
        <v>27</v>
      </c>
      <c r="C27" s="263" t="s">
        <v>49</v>
      </c>
      <c r="D27" s="264">
        <v>1973</v>
      </c>
      <c r="E27" s="218">
        <v>0</v>
      </c>
      <c r="F27" s="218">
        <v>0</v>
      </c>
      <c r="G27" s="218">
        <v>0</v>
      </c>
      <c r="H27" s="218">
        <v>0</v>
      </c>
      <c r="I27" s="218">
        <v>0</v>
      </c>
      <c r="J27" s="219">
        <v>0</v>
      </c>
      <c r="K27" s="220">
        <v>0</v>
      </c>
      <c r="L27" s="219">
        <v>0</v>
      </c>
      <c r="M27" s="219">
        <v>0</v>
      </c>
      <c r="N27" s="219">
        <v>0</v>
      </c>
      <c r="O27" s="219">
        <v>6</v>
      </c>
      <c r="P27" s="219">
        <v>0</v>
      </c>
      <c r="Q27" s="218">
        <v>0</v>
      </c>
      <c r="R27" s="218">
        <v>60</v>
      </c>
      <c r="S27" s="218">
        <v>0</v>
      </c>
      <c r="T27" s="220">
        <v>8</v>
      </c>
      <c r="U27" s="218">
        <v>0</v>
      </c>
      <c r="V27" s="218">
        <v>0</v>
      </c>
      <c r="W27" s="218">
        <v>0</v>
      </c>
      <c r="X27" s="218">
        <v>0</v>
      </c>
      <c r="Y27" s="221">
        <v>28</v>
      </c>
      <c r="Z27" s="222">
        <f>SUM(E27:J27,L27:S27,U27:X27)</f>
        <v>66</v>
      </c>
      <c r="AA27" s="223">
        <v>36</v>
      </c>
      <c r="AB27" s="250">
        <v>102</v>
      </c>
      <c r="AC27" s="29"/>
      <c r="AD27" s="350">
        <v>97.35</v>
      </c>
      <c r="AE27" s="351"/>
      <c r="AF27" s="29"/>
      <c r="AG27" s="29"/>
      <c r="AH27" s="29"/>
      <c r="AI27" s="29"/>
      <c r="AJ27" s="29"/>
      <c r="AK27" s="29"/>
    </row>
    <row r="28" spans="1:37">
      <c r="A28" s="225"/>
      <c r="B28" s="226"/>
      <c r="C28" s="227" t="s">
        <v>28</v>
      </c>
      <c r="D28" s="228">
        <v>1974</v>
      </c>
      <c r="E28" s="229"/>
      <c r="F28" s="229"/>
      <c r="G28" s="229"/>
      <c r="H28" s="229"/>
      <c r="I28" s="229"/>
      <c r="J28" s="230"/>
      <c r="K28" s="231"/>
      <c r="L28" s="230"/>
      <c r="M28" s="230"/>
      <c r="N28" s="230"/>
      <c r="O28" s="230"/>
      <c r="P28" s="230"/>
      <c r="Q28" s="229"/>
      <c r="R28" s="229"/>
      <c r="S28" s="229"/>
      <c r="T28" s="231"/>
      <c r="U28" s="229"/>
      <c r="V28" s="229"/>
      <c r="W28" s="229"/>
      <c r="X28" s="229"/>
      <c r="Y28" s="232"/>
      <c r="Z28" s="233"/>
      <c r="AA28" s="265"/>
      <c r="AB28" s="235"/>
      <c r="AC28" s="29"/>
      <c r="AD28" s="340"/>
      <c r="AE28" s="352"/>
      <c r="AF28" s="29"/>
      <c r="AG28" s="29"/>
      <c r="AH28" s="29"/>
      <c r="AI28" s="29"/>
      <c r="AJ28" s="29"/>
      <c r="AK28" s="29"/>
    </row>
    <row r="29" spans="1:37">
      <c r="A29" s="225"/>
      <c r="B29" s="226"/>
      <c r="C29" s="227"/>
      <c r="D29" s="252"/>
      <c r="E29" s="229"/>
      <c r="F29" s="229"/>
      <c r="G29" s="229"/>
      <c r="H29" s="229"/>
      <c r="I29" s="229"/>
      <c r="J29" s="230"/>
      <c r="K29" s="254"/>
      <c r="L29" s="230"/>
      <c r="M29" s="230"/>
      <c r="N29" s="230"/>
      <c r="O29" s="230"/>
      <c r="P29" s="230"/>
      <c r="Q29" s="229"/>
      <c r="R29" s="229"/>
      <c r="S29" s="229"/>
      <c r="T29" s="254"/>
      <c r="U29" s="229"/>
      <c r="V29" s="229"/>
      <c r="W29" s="229"/>
      <c r="X29" s="229"/>
      <c r="Y29" s="255"/>
      <c r="Z29" s="266"/>
      <c r="AA29" s="265"/>
      <c r="AB29" s="235"/>
      <c r="AC29" s="29"/>
      <c r="AD29" s="340"/>
      <c r="AE29" s="352"/>
      <c r="AF29" s="16"/>
      <c r="AG29" s="16"/>
      <c r="AH29" s="29"/>
      <c r="AI29" s="16"/>
      <c r="AJ29" s="16"/>
      <c r="AK29" s="29"/>
    </row>
    <row r="30" spans="1:37" ht="13.5" thickBot="1">
      <c r="A30" s="238"/>
      <c r="B30" s="267"/>
      <c r="C30" s="268"/>
      <c r="D30" s="241"/>
      <c r="E30" s="242"/>
      <c r="F30" s="242"/>
      <c r="G30" s="242"/>
      <c r="H30" s="242"/>
      <c r="I30" s="242"/>
      <c r="J30" s="244"/>
      <c r="K30" s="245"/>
      <c r="L30" s="244"/>
      <c r="M30" s="244"/>
      <c r="N30" s="244"/>
      <c r="O30" s="244"/>
      <c r="P30" s="244"/>
      <c r="Q30" s="242"/>
      <c r="R30" s="242"/>
      <c r="S30" s="242"/>
      <c r="T30" s="245"/>
      <c r="U30" s="242"/>
      <c r="V30" s="242"/>
      <c r="W30" s="242"/>
      <c r="X30" s="242"/>
      <c r="Y30" s="246"/>
      <c r="Z30" s="269"/>
      <c r="AA30" s="270"/>
      <c r="AB30" s="271"/>
      <c r="AC30" s="16"/>
      <c r="AD30" s="342"/>
      <c r="AE30" s="353"/>
      <c r="AF30" s="16"/>
      <c r="AG30" s="16"/>
      <c r="AH30" s="29"/>
    </row>
    <row r="31" spans="1:37" ht="13.5" thickTop="1">
      <c r="A31" s="30">
        <v>8</v>
      </c>
      <c r="B31" s="31" t="s">
        <v>66</v>
      </c>
      <c r="C31" s="32" t="s">
        <v>67</v>
      </c>
      <c r="D31" s="72">
        <v>1978</v>
      </c>
      <c r="E31" s="21">
        <v>0</v>
      </c>
      <c r="F31" s="21">
        <v>5</v>
      </c>
      <c r="G31" s="21">
        <v>0</v>
      </c>
      <c r="H31" s="21">
        <v>0</v>
      </c>
      <c r="I31" s="21">
        <v>0</v>
      </c>
      <c r="J31" s="22">
        <v>0</v>
      </c>
      <c r="K31" s="23">
        <v>0</v>
      </c>
      <c r="L31" s="22">
        <v>0</v>
      </c>
      <c r="M31" s="22">
        <v>0</v>
      </c>
      <c r="N31" s="22">
        <v>0</v>
      </c>
      <c r="O31" s="22">
        <v>56</v>
      </c>
      <c r="P31" s="22">
        <v>0</v>
      </c>
      <c r="Q31" s="21">
        <v>0</v>
      </c>
      <c r="R31" s="21">
        <v>0</v>
      </c>
      <c r="S31" s="21">
        <v>0</v>
      </c>
      <c r="T31" s="23">
        <v>0</v>
      </c>
      <c r="U31" s="21">
        <v>0</v>
      </c>
      <c r="V31" s="21">
        <v>0</v>
      </c>
      <c r="W31" s="21">
        <v>0</v>
      </c>
      <c r="X31" s="21">
        <v>60</v>
      </c>
      <c r="Y31" s="25">
        <v>0</v>
      </c>
      <c r="Z31" s="26">
        <f>SUM(E31:J31,L31:S31,U31:X31)</f>
        <v>121</v>
      </c>
      <c r="AA31" s="27">
        <v>0</v>
      </c>
      <c r="AB31" s="62">
        <v>121</v>
      </c>
      <c r="AC31" s="29"/>
      <c r="AD31" s="344"/>
      <c r="AE31" s="351"/>
      <c r="AF31" s="29"/>
      <c r="AG31" s="29"/>
      <c r="AH31" s="29"/>
      <c r="AI31" s="29"/>
      <c r="AJ31" s="29"/>
      <c r="AK31" s="29"/>
    </row>
    <row r="32" spans="1:37">
      <c r="A32" s="30"/>
      <c r="B32" s="31"/>
      <c r="C32" s="32" t="s">
        <v>134</v>
      </c>
      <c r="D32" s="63">
        <v>1972</v>
      </c>
      <c r="E32" s="34"/>
      <c r="F32" s="34"/>
      <c r="G32" s="34"/>
      <c r="H32" s="34"/>
      <c r="I32" s="34"/>
      <c r="J32" s="35"/>
      <c r="K32" s="64"/>
      <c r="L32" s="35"/>
      <c r="M32" s="35"/>
      <c r="N32" s="35"/>
      <c r="O32" s="35"/>
      <c r="P32" s="35"/>
      <c r="Q32" s="34"/>
      <c r="R32" s="34"/>
      <c r="S32" s="34"/>
      <c r="T32" s="64"/>
      <c r="U32" s="34"/>
      <c r="V32" s="34"/>
      <c r="W32" s="34"/>
      <c r="X32" s="34"/>
      <c r="Y32" s="65"/>
      <c r="Z32" s="66"/>
      <c r="AA32" s="67"/>
      <c r="AB32" s="41"/>
      <c r="AC32" s="29"/>
      <c r="AD32" s="346"/>
      <c r="AE32" s="352"/>
      <c r="AF32" s="29"/>
      <c r="AG32" s="29"/>
      <c r="AH32" s="29"/>
      <c r="AI32" s="29"/>
      <c r="AJ32" s="29"/>
      <c r="AK32" s="29"/>
    </row>
    <row r="33" spans="1:37">
      <c r="A33" s="30"/>
      <c r="B33" s="31"/>
      <c r="C33" s="32"/>
      <c r="D33" s="63"/>
      <c r="E33" s="34"/>
      <c r="F33" s="34"/>
      <c r="G33" s="34"/>
      <c r="H33" s="34"/>
      <c r="I33" s="34"/>
      <c r="J33" s="35"/>
      <c r="K33" s="64"/>
      <c r="L33" s="35"/>
      <c r="M33" s="35"/>
      <c r="N33" s="35"/>
      <c r="O33" s="35"/>
      <c r="P33" s="35"/>
      <c r="Q33" s="34"/>
      <c r="R33" s="34"/>
      <c r="S33" s="34"/>
      <c r="T33" s="64"/>
      <c r="U33" s="34"/>
      <c r="V33" s="34"/>
      <c r="W33" s="34"/>
      <c r="X33" s="34"/>
      <c r="Y33" s="65"/>
      <c r="Z33" s="66"/>
      <c r="AA33" s="67"/>
      <c r="AB33" s="41"/>
      <c r="AC33" s="29"/>
      <c r="AD33" s="346"/>
      <c r="AE33" s="352"/>
      <c r="AF33" s="16"/>
      <c r="AG33" s="16"/>
      <c r="AH33" s="29"/>
      <c r="AI33" s="16"/>
      <c r="AJ33" s="16"/>
      <c r="AK33" s="29"/>
    </row>
    <row r="34" spans="1:37" ht="13.5" thickBot="1">
      <c r="A34" s="44"/>
      <c r="B34" s="75"/>
      <c r="C34" s="76"/>
      <c r="D34" s="47"/>
      <c r="E34" s="48"/>
      <c r="F34" s="48"/>
      <c r="G34" s="48"/>
      <c r="H34" s="48"/>
      <c r="I34" s="48"/>
      <c r="J34" s="50"/>
      <c r="K34" s="51"/>
      <c r="L34" s="50"/>
      <c r="M34" s="50"/>
      <c r="N34" s="50"/>
      <c r="O34" s="50"/>
      <c r="P34" s="50"/>
      <c r="Q34" s="48"/>
      <c r="R34" s="48"/>
      <c r="S34" s="48"/>
      <c r="T34" s="51"/>
      <c r="U34" s="48"/>
      <c r="V34" s="48"/>
      <c r="W34" s="48"/>
      <c r="X34" s="48"/>
      <c r="Y34" s="53"/>
      <c r="Z34" s="77"/>
      <c r="AA34" s="78"/>
      <c r="AB34" s="79"/>
      <c r="AC34" s="16"/>
      <c r="AD34" s="348"/>
      <c r="AE34" s="353"/>
      <c r="AF34" s="16"/>
      <c r="AG34" s="16"/>
      <c r="AH34" s="29"/>
    </row>
    <row r="35" spans="1:37" ht="13.5" thickTop="1">
      <c r="A35" s="284">
        <v>9</v>
      </c>
      <c r="B35" s="285" t="s">
        <v>135</v>
      </c>
      <c r="C35" s="295" t="s">
        <v>136</v>
      </c>
      <c r="D35" s="276">
        <v>1973</v>
      </c>
      <c r="E35" s="318">
        <v>0</v>
      </c>
      <c r="F35" s="318">
        <v>5</v>
      </c>
      <c r="G35" s="318">
        <v>0</v>
      </c>
      <c r="H35" s="318">
        <v>0</v>
      </c>
      <c r="I35" s="318">
        <v>0</v>
      </c>
      <c r="J35" s="319">
        <v>0</v>
      </c>
      <c r="K35" s="320">
        <v>18</v>
      </c>
      <c r="L35" s="319">
        <v>0</v>
      </c>
      <c r="M35" s="319">
        <v>0</v>
      </c>
      <c r="N35" s="319">
        <v>60</v>
      </c>
      <c r="O35" s="319">
        <v>1</v>
      </c>
      <c r="P35" s="319">
        <v>0</v>
      </c>
      <c r="Q35" s="318">
        <v>0</v>
      </c>
      <c r="R35" s="318">
        <v>0</v>
      </c>
      <c r="S35" s="318">
        <v>0</v>
      </c>
      <c r="T35" s="320">
        <v>14</v>
      </c>
      <c r="U35" s="318">
        <v>0</v>
      </c>
      <c r="V35" s="318">
        <v>0</v>
      </c>
      <c r="W35" s="318">
        <v>0</v>
      </c>
      <c r="X35" s="318">
        <v>60</v>
      </c>
      <c r="Y35" s="321">
        <v>0</v>
      </c>
      <c r="Z35" s="322">
        <f>SUM(E35:J35,L35:S35,U35:X35)</f>
        <v>126</v>
      </c>
      <c r="AA35" s="323">
        <v>32</v>
      </c>
      <c r="AB35" s="283">
        <v>158</v>
      </c>
      <c r="AC35" s="29"/>
      <c r="AD35" s="344"/>
      <c r="AE35" s="345">
        <v>100.4</v>
      </c>
      <c r="AF35" s="29"/>
      <c r="AG35" s="29"/>
      <c r="AH35" s="29"/>
      <c r="AI35" s="29"/>
      <c r="AJ35" s="29"/>
      <c r="AK35" s="29"/>
    </row>
    <row r="36" spans="1:37">
      <c r="A36" s="284"/>
      <c r="B36" s="285"/>
      <c r="C36" s="295" t="s">
        <v>77</v>
      </c>
      <c r="D36" s="296">
        <v>2003</v>
      </c>
      <c r="E36" s="288"/>
      <c r="F36" s="288"/>
      <c r="G36" s="288"/>
      <c r="H36" s="288"/>
      <c r="I36" s="288"/>
      <c r="J36" s="289"/>
      <c r="K36" s="298"/>
      <c r="L36" s="289"/>
      <c r="M36" s="289"/>
      <c r="N36" s="289"/>
      <c r="O36" s="289"/>
      <c r="P36" s="289"/>
      <c r="Q36" s="288"/>
      <c r="R36" s="288"/>
      <c r="S36" s="288"/>
      <c r="T36" s="298"/>
      <c r="U36" s="288"/>
      <c r="V36" s="288"/>
      <c r="W36" s="288"/>
      <c r="X36" s="288"/>
      <c r="Y36" s="299"/>
      <c r="Z36" s="324"/>
      <c r="AA36" s="325"/>
      <c r="AB36" s="294"/>
      <c r="AC36" s="29"/>
      <c r="AD36" s="346"/>
      <c r="AE36" s="347"/>
      <c r="AF36" s="29"/>
      <c r="AG36" s="29"/>
      <c r="AH36" s="29"/>
      <c r="AI36" s="29"/>
      <c r="AJ36" s="29"/>
      <c r="AK36" s="29"/>
    </row>
    <row r="37" spans="1:37">
      <c r="A37" s="284"/>
      <c r="B37" s="285"/>
      <c r="C37" s="337"/>
      <c r="D37" s="317"/>
      <c r="E37" s="288"/>
      <c r="F37" s="288"/>
      <c r="G37" s="288"/>
      <c r="H37" s="288"/>
      <c r="I37" s="288"/>
      <c r="J37" s="289"/>
      <c r="K37" s="298"/>
      <c r="L37" s="289"/>
      <c r="M37" s="289"/>
      <c r="N37" s="289"/>
      <c r="O37" s="289"/>
      <c r="P37" s="289"/>
      <c r="Q37" s="288"/>
      <c r="R37" s="288"/>
      <c r="S37" s="288"/>
      <c r="T37" s="298"/>
      <c r="U37" s="288"/>
      <c r="V37" s="288"/>
      <c r="W37" s="288"/>
      <c r="X37" s="288"/>
      <c r="Y37" s="299"/>
      <c r="Z37" s="324"/>
      <c r="AA37" s="325"/>
      <c r="AB37" s="294"/>
      <c r="AC37" s="29"/>
      <c r="AD37" s="346"/>
      <c r="AE37" s="347"/>
      <c r="AF37" s="16"/>
      <c r="AG37" s="16"/>
      <c r="AH37" s="29"/>
      <c r="AI37" s="16"/>
      <c r="AJ37" s="16"/>
      <c r="AK37" s="29"/>
    </row>
    <row r="38" spans="1:37" ht="13.5" thickBot="1">
      <c r="A38" s="326"/>
      <c r="B38" s="327"/>
      <c r="C38" s="328"/>
      <c r="D38" s="329"/>
      <c r="E38" s="330"/>
      <c r="F38" s="330"/>
      <c r="G38" s="330"/>
      <c r="H38" s="330"/>
      <c r="I38" s="330"/>
      <c r="J38" s="331"/>
      <c r="K38" s="332"/>
      <c r="L38" s="331"/>
      <c r="M38" s="331"/>
      <c r="N38" s="331"/>
      <c r="O38" s="331"/>
      <c r="P38" s="331"/>
      <c r="Q38" s="330"/>
      <c r="R38" s="330"/>
      <c r="S38" s="330"/>
      <c r="T38" s="332"/>
      <c r="U38" s="330"/>
      <c r="V38" s="330"/>
      <c r="W38" s="330"/>
      <c r="X38" s="330"/>
      <c r="Y38" s="333"/>
      <c r="Z38" s="334"/>
      <c r="AA38" s="335"/>
      <c r="AB38" s="336"/>
      <c r="AC38" s="29"/>
      <c r="AD38" s="348"/>
      <c r="AE38" s="349"/>
      <c r="AF38" s="16"/>
      <c r="AG38" s="16"/>
      <c r="AH38" s="29"/>
    </row>
    <row r="39" spans="1:37" ht="13.5" thickTop="1">
      <c r="A39" s="69">
        <v>10</v>
      </c>
      <c r="B39" s="70" t="s">
        <v>138</v>
      </c>
      <c r="C39" s="71" t="s">
        <v>139</v>
      </c>
      <c r="D39" s="72">
        <v>1974</v>
      </c>
      <c r="E39" s="21">
        <v>0</v>
      </c>
      <c r="F39" s="21">
        <v>5</v>
      </c>
      <c r="G39" s="21">
        <v>0</v>
      </c>
      <c r="H39" s="21">
        <v>0</v>
      </c>
      <c r="I39" s="21">
        <v>0</v>
      </c>
      <c r="J39" s="22">
        <v>0</v>
      </c>
      <c r="K39" s="23">
        <v>26</v>
      </c>
      <c r="L39" s="22">
        <v>0</v>
      </c>
      <c r="M39" s="22">
        <v>0</v>
      </c>
      <c r="N39" s="22">
        <v>0</v>
      </c>
      <c r="O39" s="22">
        <v>35</v>
      </c>
      <c r="P39" s="22">
        <v>0</v>
      </c>
      <c r="Q39" s="21">
        <v>0</v>
      </c>
      <c r="R39" s="21">
        <v>0</v>
      </c>
      <c r="S39" s="21">
        <v>0</v>
      </c>
      <c r="T39" s="23">
        <v>18</v>
      </c>
      <c r="U39" s="21">
        <v>0</v>
      </c>
      <c r="V39" s="21">
        <v>0</v>
      </c>
      <c r="W39" s="21">
        <v>0</v>
      </c>
      <c r="X39" s="21">
        <v>60</v>
      </c>
      <c r="Y39" s="25">
        <v>16</v>
      </c>
      <c r="Z39" s="26">
        <f>SUM(E39:J39,L39:S39,U39:X39)</f>
        <v>100</v>
      </c>
      <c r="AA39" s="27">
        <v>60</v>
      </c>
      <c r="AB39" s="62">
        <v>160</v>
      </c>
      <c r="AC39" s="29"/>
      <c r="AD39" s="344"/>
      <c r="AE39" s="351"/>
      <c r="AF39" s="29"/>
      <c r="AG39" s="29"/>
      <c r="AH39" s="29"/>
      <c r="AI39" s="29"/>
      <c r="AJ39" s="29"/>
      <c r="AK39" s="29"/>
    </row>
    <row r="40" spans="1:37">
      <c r="A40" s="30"/>
      <c r="B40" s="31"/>
      <c r="C40" s="32" t="s">
        <v>140</v>
      </c>
      <c r="D40" s="33">
        <v>2007</v>
      </c>
      <c r="E40" s="34"/>
      <c r="F40" s="34"/>
      <c r="G40" s="34"/>
      <c r="H40" s="34"/>
      <c r="I40" s="34"/>
      <c r="J40" s="35"/>
      <c r="K40" s="36"/>
      <c r="L40" s="35"/>
      <c r="M40" s="35"/>
      <c r="N40" s="35"/>
      <c r="O40" s="35"/>
      <c r="P40" s="35"/>
      <c r="Q40" s="34"/>
      <c r="R40" s="34"/>
      <c r="S40" s="34"/>
      <c r="T40" s="36"/>
      <c r="U40" s="34"/>
      <c r="V40" s="34"/>
      <c r="W40" s="34"/>
      <c r="X40" s="34"/>
      <c r="Y40" s="38"/>
      <c r="Z40" s="39"/>
      <c r="AA40" s="67"/>
      <c r="AB40" s="41"/>
      <c r="AC40" s="29"/>
      <c r="AD40" s="346"/>
      <c r="AE40" s="352"/>
      <c r="AF40" s="29"/>
      <c r="AG40" s="29"/>
      <c r="AH40" s="29"/>
      <c r="AI40" s="29"/>
      <c r="AJ40" s="29"/>
      <c r="AK40" s="29"/>
    </row>
    <row r="41" spans="1:37">
      <c r="A41" s="30"/>
      <c r="B41" s="31"/>
      <c r="C41" s="156"/>
      <c r="D41" s="63"/>
      <c r="E41" s="34"/>
      <c r="F41" s="34"/>
      <c r="G41" s="34"/>
      <c r="H41" s="34"/>
      <c r="I41" s="34"/>
      <c r="J41" s="35"/>
      <c r="K41" s="64"/>
      <c r="L41" s="35"/>
      <c r="M41" s="35"/>
      <c r="N41" s="35"/>
      <c r="O41" s="35"/>
      <c r="P41" s="35"/>
      <c r="Q41" s="34"/>
      <c r="R41" s="34"/>
      <c r="S41" s="34"/>
      <c r="T41" s="64"/>
      <c r="U41" s="34"/>
      <c r="V41" s="34"/>
      <c r="W41" s="34"/>
      <c r="X41" s="34"/>
      <c r="Y41" s="65"/>
      <c r="Z41" s="66"/>
      <c r="AA41" s="67"/>
      <c r="AB41" s="41"/>
      <c r="AC41" s="29"/>
      <c r="AD41" s="346"/>
      <c r="AE41" s="352"/>
      <c r="AF41" s="16"/>
      <c r="AG41" s="16"/>
      <c r="AH41" s="29"/>
      <c r="AI41" s="16"/>
      <c r="AJ41" s="16"/>
      <c r="AK41" s="29"/>
    </row>
    <row r="42" spans="1:37" ht="13.5" thickBot="1">
      <c r="A42" s="44"/>
      <c r="B42" s="75"/>
      <c r="C42" s="157"/>
      <c r="D42" s="80"/>
      <c r="E42" s="48"/>
      <c r="F42" s="48"/>
      <c r="G42" s="48"/>
      <c r="H42" s="48"/>
      <c r="I42" s="48"/>
      <c r="J42" s="50"/>
      <c r="K42" s="51"/>
      <c r="L42" s="50"/>
      <c r="M42" s="50"/>
      <c r="N42" s="50"/>
      <c r="O42" s="50"/>
      <c r="P42" s="50"/>
      <c r="Q42" s="48"/>
      <c r="R42" s="48"/>
      <c r="S42" s="48"/>
      <c r="T42" s="51"/>
      <c r="U42" s="48"/>
      <c r="V42" s="48"/>
      <c r="W42" s="48"/>
      <c r="X42" s="48"/>
      <c r="Y42" s="53"/>
      <c r="Z42" s="77"/>
      <c r="AA42" s="78"/>
      <c r="AB42" s="79"/>
      <c r="AC42" s="16"/>
      <c r="AD42" s="348"/>
      <c r="AE42" s="353"/>
      <c r="AF42" s="16"/>
      <c r="AG42" s="16"/>
      <c r="AH42" s="29"/>
    </row>
    <row r="43" spans="1:37" ht="13.5" thickTop="1">
      <c r="A43" s="69">
        <v>11</v>
      </c>
      <c r="B43" s="70" t="s">
        <v>141</v>
      </c>
      <c r="C43" s="71" t="s">
        <v>72</v>
      </c>
      <c r="D43" s="72">
        <v>1975</v>
      </c>
      <c r="E43" s="21">
        <v>0</v>
      </c>
      <c r="F43" s="21">
        <v>0</v>
      </c>
      <c r="G43" s="21">
        <v>0</v>
      </c>
      <c r="H43" s="21">
        <v>60</v>
      </c>
      <c r="I43" s="21">
        <v>0</v>
      </c>
      <c r="J43" s="22">
        <v>0</v>
      </c>
      <c r="K43" s="23">
        <v>62</v>
      </c>
      <c r="L43" s="22">
        <v>0</v>
      </c>
      <c r="M43" s="22">
        <v>0</v>
      </c>
      <c r="N43" s="22">
        <v>0</v>
      </c>
      <c r="O43" s="22">
        <v>1</v>
      </c>
      <c r="P43" s="22">
        <v>0</v>
      </c>
      <c r="Q43" s="21">
        <v>0</v>
      </c>
      <c r="R43" s="21">
        <v>0</v>
      </c>
      <c r="S43" s="21">
        <v>0</v>
      </c>
      <c r="T43" s="23">
        <v>6</v>
      </c>
      <c r="U43" s="21">
        <v>0</v>
      </c>
      <c r="V43" s="21">
        <v>30</v>
      </c>
      <c r="W43" s="21">
        <v>0</v>
      </c>
      <c r="X43" s="21">
        <v>0</v>
      </c>
      <c r="Y43" s="25">
        <v>2</v>
      </c>
      <c r="Z43" s="26">
        <f>SUM(E43:J43,L43:S43,U43:X43)</f>
        <v>91</v>
      </c>
      <c r="AA43" s="27">
        <v>70</v>
      </c>
      <c r="AB43" s="62">
        <v>161</v>
      </c>
      <c r="AC43" s="29"/>
      <c r="AD43" s="344"/>
      <c r="AE43" s="351"/>
      <c r="AF43" s="29"/>
      <c r="AG43" s="29"/>
      <c r="AH43" s="29"/>
      <c r="AI43" s="29"/>
      <c r="AJ43" s="29"/>
      <c r="AK43" s="29"/>
    </row>
    <row r="44" spans="1:37">
      <c r="A44" s="30"/>
      <c r="B44" s="31"/>
      <c r="C44" s="32" t="s">
        <v>142</v>
      </c>
      <c r="D44" s="33">
        <v>1991</v>
      </c>
      <c r="E44" s="34"/>
      <c r="F44" s="34"/>
      <c r="G44" s="34"/>
      <c r="H44" s="34"/>
      <c r="I44" s="34"/>
      <c r="J44" s="35"/>
      <c r="K44" s="36"/>
      <c r="L44" s="35"/>
      <c r="M44" s="35"/>
      <c r="N44" s="35"/>
      <c r="O44" s="35"/>
      <c r="P44" s="35"/>
      <c r="Q44" s="34"/>
      <c r="R44" s="34"/>
      <c r="S44" s="34"/>
      <c r="T44" s="36"/>
      <c r="U44" s="34"/>
      <c r="V44" s="34"/>
      <c r="W44" s="34"/>
      <c r="X44" s="34"/>
      <c r="Y44" s="38"/>
      <c r="Z44" s="39"/>
      <c r="AA44" s="67"/>
      <c r="AB44" s="41"/>
      <c r="AC44" s="29"/>
      <c r="AD44" s="346"/>
      <c r="AE44" s="352"/>
      <c r="AF44" s="29"/>
      <c r="AG44" s="29"/>
      <c r="AH44" s="29"/>
      <c r="AI44" s="29"/>
      <c r="AJ44" s="29"/>
      <c r="AK44" s="29"/>
    </row>
    <row r="45" spans="1:37">
      <c r="A45" s="30"/>
      <c r="B45" s="31"/>
      <c r="C45" s="156"/>
      <c r="D45" s="63"/>
      <c r="E45" s="34"/>
      <c r="F45" s="34"/>
      <c r="G45" s="34"/>
      <c r="H45" s="34"/>
      <c r="I45" s="34"/>
      <c r="J45" s="35"/>
      <c r="K45" s="64"/>
      <c r="L45" s="35"/>
      <c r="M45" s="35"/>
      <c r="N45" s="35"/>
      <c r="O45" s="35"/>
      <c r="P45" s="35"/>
      <c r="Q45" s="34"/>
      <c r="R45" s="34"/>
      <c r="S45" s="34"/>
      <c r="T45" s="64"/>
      <c r="U45" s="34"/>
      <c r="V45" s="34"/>
      <c r="W45" s="34"/>
      <c r="X45" s="34"/>
      <c r="Y45" s="65"/>
      <c r="Z45" s="66"/>
      <c r="AA45" s="67"/>
      <c r="AB45" s="41"/>
      <c r="AC45" s="29"/>
      <c r="AD45" s="346"/>
      <c r="AE45" s="352"/>
      <c r="AF45" s="16"/>
      <c r="AG45" s="16"/>
      <c r="AH45" s="29"/>
      <c r="AI45" s="16"/>
      <c r="AJ45" s="16"/>
      <c r="AK45" s="29"/>
    </row>
    <row r="46" spans="1:37" ht="13.5" thickBot="1">
      <c r="A46" s="44"/>
      <c r="B46" s="75"/>
      <c r="C46" s="157"/>
      <c r="D46" s="80"/>
      <c r="E46" s="48"/>
      <c r="F46" s="48"/>
      <c r="G46" s="48"/>
      <c r="H46" s="48"/>
      <c r="I46" s="48"/>
      <c r="J46" s="50"/>
      <c r="K46" s="51"/>
      <c r="L46" s="50"/>
      <c r="M46" s="50"/>
      <c r="N46" s="50"/>
      <c r="O46" s="50"/>
      <c r="P46" s="50"/>
      <c r="Q46" s="48"/>
      <c r="R46" s="48"/>
      <c r="S46" s="48"/>
      <c r="T46" s="51"/>
      <c r="U46" s="48"/>
      <c r="V46" s="48"/>
      <c r="W46" s="48"/>
      <c r="X46" s="48"/>
      <c r="Y46" s="53"/>
      <c r="Z46" s="77"/>
      <c r="AA46" s="78"/>
      <c r="AB46" s="79"/>
      <c r="AC46" s="16"/>
      <c r="AD46" s="348"/>
      <c r="AE46" s="353"/>
      <c r="AF46" s="16"/>
      <c r="AG46" s="16"/>
      <c r="AH46" s="29"/>
    </row>
    <row r="47" spans="1:37" ht="13.5" thickTop="1">
      <c r="A47" s="161">
        <v>12</v>
      </c>
      <c r="B47" s="163" t="s">
        <v>137</v>
      </c>
      <c r="C47" s="162" t="s">
        <v>29</v>
      </c>
      <c r="D47" s="158">
        <v>1981</v>
      </c>
      <c r="E47" s="21">
        <v>60</v>
      </c>
      <c r="F47" s="21">
        <v>10</v>
      </c>
      <c r="G47" s="21">
        <v>0</v>
      </c>
      <c r="H47" s="21">
        <v>40</v>
      </c>
      <c r="I47" s="21">
        <v>0</v>
      </c>
      <c r="J47" s="22">
        <v>0</v>
      </c>
      <c r="K47" s="23">
        <v>24</v>
      </c>
      <c r="L47" s="22">
        <v>0</v>
      </c>
      <c r="M47" s="22">
        <v>0</v>
      </c>
      <c r="N47" s="22">
        <v>0</v>
      </c>
      <c r="O47" s="22">
        <v>5</v>
      </c>
      <c r="P47" s="22">
        <v>0</v>
      </c>
      <c r="Q47" s="21">
        <v>0</v>
      </c>
      <c r="R47" s="21">
        <v>0</v>
      </c>
      <c r="S47" s="21">
        <v>0</v>
      </c>
      <c r="T47" s="23">
        <v>26</v>
      </c>
      <c r="U47" s="21">
        <v>0</v>
      </c>
      <c r="V47" s="21">
        <v>0</v>
      </c>
      <c r="W47" s="21">
        <v>0</v>
      </c>
      <c r="X47" s="21">
        <v>0</v>
      </c>
      <c r="Y47" s="25">
        <v>16</v>
      </c>
      <c r="Z47" s="26">
        <f>SUM(E47:J47,L47:S47,U47:X47)</f>
        <v>115</v>
      </c>
      <c r="AA47" s="27">
        <v>66</v>
      </c>
      <c r="AB47" s="62">
        <v>181</v>
      </c>
      <c r="AC47" s="29"/>
      <c r="AD47" s="344"/>
      <c r="AE47" s="351"/>
      <c r="AF47" s="29"/>
      <c r="AG47" s="29"/>
      <c r="AH47" s="29"/>
      <c r="AI47" s="29"/>
      <c r="AJ47" s="29"/>
      <c r="AK47" s="29"/>
    </row>
    <row r="48" spans="1:37">
      <c r="A48" s="30"/>
      <c r="B48" s="31"/>
      <c r="C48" s="32" t="s">
        <v>30</v>
      </c>
      <c r="D48" s="33">
        <v>2004</v>
      </c>
      <c r="E48" s="34"/>
      <c r="F48" s="34"/>
      <c r="G48" s="34"/>
      <c r="H48" s="34"/>
      <c r="I48" s="34"/>
      <c r="J48" s="35"/>
      <c r="K48" s="36"/>
      <c r="L48" s="35"/>
      <c r="M48" s="35"/>
      <c r="N48" s="35"/>
      <c r="O48" s="35"/>
      <c r="P48" s="35"/>
      <c r="Q48" s="34"/>
      <c r="R48" s="34"/>
      <c r="S48" s="34"/>
      <c r="T48" s="36"/>
      <c r="U48" s="34"/>
      <c r="V48" s="34"/>
      <c r="W48" s="34"/>
      <c r="X48" s="34"/>
      <c r="Y48" s="38"/>
      <c r="Z48" s="39"/>
      <c r="AA48" s="67"/>
      <c r="AB48" s="41"/>
      <c r="AC48" s="29"/>
      <c r="AD48" s="346"/>
      <c r="AE48" s="352"/>
      <c r="AF48" s="29"/>
      <c r="AG48" s="29"/>
      <c r="AH48" s="29"/>
      <c r="AI48" s="29"/>
      <c r="AJ48" s="29"/>
      <c r="AK48" s="29"/>
    </row>
    <row r="49" spans="1:37">
      <c r="A49" s="30"/>
      <c r="B49" s="31"/>
      <c r="C49" s="32"/>
      <c r="D49" s="63"/>
      <c r="E49" s="34"/>
      <c r="F49" s="34"/>
      <c r="G49" s="34"/>
      <c r="H49" s="34"/>
      <c r="I49" s="34"/>
      <c r="J49" s="35"/>
      <c r="K49" s="64"/>
      <c r="L49" s="35"/>
      <c r="M49" s="35"/>
      <c r="N49" s="35"/>
      <c r="O49" s="35"/>
      <c r="P49" s="35"/>
      <c r="Q49" s="34"/>
      <c r="R49" s="34"/>
      <c r="S49" s="34"/>
      <c r="T49" s="64"/>
      <c r="U49" s="34"/>
      <c r="V49" s="34"/>
      <c r="W49" s="34"/>
      <c r="X49" s="34"/>
      <c r="Y49" s="65"/>
      <c r="Z49" s="66"/>
      <c r="AA49" s="67"/>
      <c r="AB49" s="41"/>
      <c r="AC49" s="29"/>
      <c r="AD49" s="346"/>
      <c r="AE49" s="352"/>
      <c r="AF49" s="16"/>
      <c r="AG49" s="16"/>
      <c r="AH49" s="29"/>
      <c r="AI49" s="16"/>
      <c r="AJ49" s="16"/>
      <c r="AK49" s="29"/>
    </row>
    <row r="50" spans="1:37" ht="13.5" thickBot="1">
      <c r="A50" s="44"/>
      <c r="B50" s="75"/>
      <c r="C50" s="76"/>
      <c r="D50" s="47"/>
      <c r="E50" s="48"/>
      <c r="F50" s="48"/>
      <c r="G50" s="48"/>
      <c r="H50" s="48"/>
      <c r="I50" s="48"/>
      <c r="J50" s="50"/>
      <c r="K50" s="51"/>
      <c r="L50" s="50"/>
      <c r="M50" s="50"/>
      <c r="N50" s="50"/>
      <c r="O50" s="50"/>
      <c r="P50" s="50"/>
      <c r="Q50" s="48"/>
      <c r="R50" s="48"/>
      <c r="S50" s="48"/>
      <c r="T50" s="51"/>
      <c r="U50" s="48"/>
      <c r="V50" s="48"/>
      <c r="W50" s="48"/>
      <c r="X50" s="48"/>
      <c r="Y50" s="53"/>
      <c r="Z50" s="77"/>
      <c r="AA50" s="78"/>
      <c r="AB50" s="79"/>
      <c r="AC50" s="16"/>
      <c r="AD50" s="348"/>
      <c r="AE50" s="353"/>
      <c r="AF50" s="16"/>
      <c r="AG50" s="16"/>
      <c r="AH50" s="29"/>
    </row>
    <row r="51" spans="1:37" ht="13.5" thickTop="1">
      <c r="A51" s="284">
        <v>13</v>
      </c>
      <c r="B51" s="285" t="s">
        <v>143</v>
      </c>
      <c r="C51" s="295" t="s">
        <v>82</v>
      </c>
      <c r="D51" s="276">
        <v>1965</v>
      </c>
      <c r="E51" s="318">
        <v>0</v>
      </c>
      <c r="F51" s="318">
        <v>0</v>
      </c>
      <c r="G51" s="318">
        <v>0</v>
      </c>
      <c r="H51" s="318">
        <v>20</v>
      </c>
      <c r="I51" s="318">
        <v>0</v>
      </c>
      <c r="J51" s="319">
        <v>0</v>
      </c>
      <c r="K51" s="320">
        <v>12</v>
      </c>
      <c r="L51" s="319">
        <v>0</v>
      </c>
      <c r="M51" s="319">
        <v>60</v>
      </c>
      <c r="N51" s="319">
        <v>0</v>
      </c>
      <c r="O51" s="319">
        <v>10</v>
      </c>
      <c r="P51" s="319">
        <v>0</v>
      </c>
      <c r="Q51" s="318">
        <v>0</v>
      </c>
      <c r="R51" s="318">
        <v>0</v>
      </c>
      <c r="S51" s="318">
        <v>0</v>
      </c>
      <c r="T51" s="320">
        <v>10</v>
      </c>
      <c r="U51" s="318">
        <v>0</v>
      </c>
      <c r="V51" s="318">
        <v>30</v>
      </c>
      <c r="W51" s="318">
        <v>60</v>
      </c>
      <c r="X51" s="318">
        <v>0</v>
      </c>
      <c r="Y51" s="321">
        <v>0</v>
      </c>
      <c r="Z51" s="322">
        <f>SUM(E51:J51,L51:S51,U51:X51)</f>
        <v>180</v>
      </c>
      <c r="AA51" s="323">
        <v>22</v>
      </c>
      <c r="AB51" s="283">
        <v>202</v>
      </c>
      <c r="AC51" s="29"/>
      <c r="AD51" s="344"/>
      <c r="AE51" s="345">
        <v>99.05</v>
      </c>
      <c r="AF51" s="29"/>
      <c r="AG51" s="29"/>
      <c r="AH51" s="29"/>
      <c r="AI51" s="29"/>
      <c r="AJ51" s="29"/>
      <c r="AK51" s="29"/>
    </row>
    <row r="52" spans="1:37">
      <c r="A52" s="284"/>
      <c r="B52" s="285"/>
      <c r="C52" s="295" t="s">
        <v>83</v>
      </c>
      <c r="D52" s="296">
        <v>1967</v>
      </c>
      <c r="E52" s="288"/>
      <c r="F52" s="288"/>
      <c r="G52" s="288"/>
      <c r="H52" s="288"/>
      <c r="I52" s="288"/>
      <c r="J52" s="289"/>
      <c r="K52" s="298"/>
      <c r="L52" s="289"/>
      <c r="M52" s="289"/>
      <c r="N52" s="289"/>
      <c r="O52" s="289"/>
      <c r="P52" s="289"/>
      <c r="Q52" s="288"/>
      <c r="R52" s="288"/>
      <c r="S52" s="288"/>
      <c r="T52" s="298"/>
      <c r="U52" s="288"/>
      <c r="V52" s="288"/>
      <c r="W52" s="288"/>
      <c r="X52" s="288"/>
      <c r="Y52" s="299"/>
      <c r="Z52" s="324"/>
      <c r="AA52" s="325"/>
      <c r="AB52" s="294"/>
      <c r="AC52" s="29"/>
      <c r="AD52" s="346"/>
      <c r="AE52" s="347"/>
      <c r="AF52" s="29"/>
      <c r="AG52" s="29"/>
      <c r="AH52" s="29"/>
      <c r="AI52" s="29"/>
      <c r="AJ52" s="29"/>
      <c r="AK52" s="29"/>
    </row>
    <row r="53" spans="1:37">
      <c r="A53" s="284"/>
      <c r="B53" s="285"/>
      <c r="C53" s="295"/>
      <c r="D53" s="296"/>
      <c r="E53" s="288"/>
      <c r="F53" s="288"/>
      <c r="G53" s="288"/>
      <c r="H53" s="288"/>
      <c r="I53" s="288"/>
      <c r="J53" s="289"/>
      <c r="K53" s="298"/>
      <c r="L53" s="289"/>
      <c r="M53" s="289"/>
      <c r="N53" s="289"/>
      <c r="O53" s="289"/>
      <c r="P53" s="289"/>
      <c r="Q53" s="288"/>
      <c r="R53" s="288"/>
      <c r="S53" s="288"/>
      <c r="T53" s="298"/>
      <c r="U53" s="288"/>
      <c r="V53" s="288"/>
      <c r="W53" s="288"/>
      <c r="X53" s="288"/>
      <c r="Y53" s="299"/>
      <c r="Z53" s="324"/>
      <c r="AA53" s="325"/>
      <c r="AB53" s="294"/>
      <c r="AC53" s="29"/>
      <c r="AD53" s="346"/>
      <c r="AE53" s="347"/>
      <c r="AF53" s="16"/>
      <c r="AG53" s="16"/>
      <c r="AH53" s="29"/>
      <c r="AI53" s="16"/>
      <c r="AJ53" s="16"/>
      <c r="AK53" s="29"/>
    </row>
    <row r="54" spans="1:37" ht="13.5" thickBot="1">
      <c r="A54" s="326"/>
      <c r="B54" s="327"/>
      <c r="C54" s="328"/>
      <c r="D54" s="329"/>
      <c r="E54" s="330"/>
      <c r="F54" s="330"/>
      <c r="G54" s="330"/>
      <c r="H54" s="330"/>
      <c r="I54" s="330"/>
      <c r="J54" s="331"/>
      <c r="K54" s="332"/>
      <c r="L54" s="331"/>
      <c r="M54" s="331"/>
      <c r="N54" s="331"/>
      <c r="O54" s="331"/>
      <c r="P54" s="331"/>
      <c r="Q54" s="330"/>
      <c r="R54" s="330"/>
      <c r="S54" s="330"/>
      <c r="T54" s="332"/>
      <c r="U54" s="330"/>
      <c r="V54" s="330"/>
      <c r="W54" s="330"/>
      <c r="X54" s="330"/>
      <c r="Y54" s="333"/>
      <c r="Z54" s="334"/>
      <c r="AA54" s="335"/>
      <c r="AB54" s="336"/>
      <c r="AC54" s="16"/>
      <c r="AD54" s="348"/>
      <c r="AE54" s="349"/>
      <c r="AF54" s="16"/>
      <c r="AG54" s="16"/>
      <c r="AH54" s="29"/>
    </row>
    <row r="55" spans="1:37" ht="13.5" thickTop="1">
      <c r="A55" s="225">
        <v>14</v>
      </c>
      <c r="B55" s="226" t="s">
        <v>144</v>
      </c>
      <c r="C55" s="227" t="s">
        <v>68</v>
      </c>
      <c r="D55" s="228">
        <v>1968</v>
      </c>
      <c r="E55" s="229">
        <v>0</v>
      </c>
      <c r="F55" s="229">
        <v>0</v>
      </c>
      <c r="G55" s="229">
        <v>0</v>
      </c>
      <c r="H55" s="229">
        <v>20</v>
      </c>
      <c r="I55" s="229">
        <v>0</v>
      </c>
      <c r="J55" s="230">
        <v>0</v>
      </c>
      <c r="K55" s="231">
        <v>16</v>
      </c>
      <c r="L55" s="230">
        <v>0</v>
      </c>
      <c r="M55" s="230">
        <v>60</v>
      </c>
      <c r="N55" s="230">
        <v>0</v>
      </c>
      <c r="O55" s="230">
        <v>18</v>
      </c>
      <c r="P55" s="230">
        <v>0</v>
      </c>
      <c r="Q55" s="229">
        <v>0</v>
      </c>
      <c r="R55" s="229">
        <v>0</v>
      </c>
      <c r="S55" s="229">
        <v>0</v>
      </c>
      <c r="T55" s="231">
        <v>6</v>
      </c>
      <c r="U55" s="229">
        <v>0</v>
      </c>
      <c r="V55" s="229">
        <v>30</v>
      </c>
      <c r="W55" s="229">
        <v>60</v>
      </c>
      <c r="X55" s="229">
        <v>0</v>
      </c>
      <c r="Y55" s="232">
        <v>6</v>
      </c>
      <c r="Z55" s="272">
        <f>SUM(E55:J55,L55:S55,U55:X55)</f>
        <v>188</v>
      </c>
      <c r="AA55" s="234">
        <v>28</v>
      </c>
      <c r="AB55" s="235">
        <v>216</v>
      </c>
      <c r="AC55" s="29"/>
      <c r="AD55" s="350">
        <v>96</v>
      </c>
      <c r="AE55" s="351"/>
      <c r="AF55" s="29"/>
      <c r="AG55" s="29"/>
      <c r="AH55" s="29"/>
      <c r="AI55" s="29"/>
      <c r="AJ55" s="29"/>
      <c r="AK55" s="29"/>
    </row>
    <row r="56" spans="1:37">
      <c r="A56" s="225"/>
      <c r="B56" s="226" t="s">
        <v>383</v>
      </c>
      <c r="C56" s="227"/>
      <c r="D56" s="228"/>
      <c r="E56" s="229"/>
      <c r="F56" s="229"/>
      <c r="G56" s="229"/>
      <c r="H56" s="229"/>
      <c r="I56" s="229"/>
      <c r="J56" s="230"/>
      <c r="K56" s="231"/>
      <c r="L56" s="230"/>
      <c r="M56" s="230"/>
      <c r="N56" s="230"/>
      <c r="O56" s="230"/>
      <c r="P56" s="230"/>
      <c r="Q56" s="229"/>
      <c r="R56" s="229"/>
      <c r="S56" s="229"/>
      <c r="T56" s="231"/>
      <c r="U56" s="229"/>
      <c r="V56" s="229"/>
      <c r="W56" s="229"/>
      <c r="X56" s="229"/>
      <c r="Y56" s="232"/>
      <c r="Z56" s="233"/>
      <c r="AA56" s="234"/>
      <c r="AB56" s="235"/>
      <c r="AC56" s="29"/>
      <c r="AD56" s="340"/>
      <c r="AE56" s="352"/>
      <c r="AF56" s="29"/>
      <c r="AG56" s="29"/>
      <c r="AH56" s="29"/>
      <c r="AI56" s="29"/>
      <c r="AJ56" s="29"/>
      <c r="AK56" s="29"/>
    </row>
    <row r="57" spans="1:37">
      <c r="A57" s="225"/>
      <c r="B57" s="226"/>
      <c r="C57" s="227"/>
      <c r="D57" s="252"/>
      <c r="E57" s="229"/>
      <c r="F57" s="253"/>
      <c r="G57" s="253"/>
      <c r="H57" s="253"/>
      <c r="I57" s="229"/>
      <c r="J57" s="230"/>
      <c r="K57" s="254"/>
      <c r="L57" s="230"/>
      <c r="M57" s="230"/>
      <c r="N57" s="230"/>
      <c r="O57" s="230"/>
      <c r="P57" s="230"/>
      <c r="Q57" s="229"/>
      <c r="R57" s="229"/>
      <c r="S57" s="229"/>
      <c r="T57" s="254"/>
      <c r="U57" s="229"/>
      <c r="V57" s="229"/>
      <c r="W57" s="229"/>
      <c r="X57" s="229"/>
      <c r="Y57" s="255"/>
      <c r="Z57" s="256"/>
      <c r="AA57" s="257"/>
      <c r="AB57" s="258"/>
      <c r="AC57" s="29"/>
      <c r="AD57" s="340"/>
      <c r="AE57" s="352"/>
      <c r="AF57" s="16"/>
      <c r="AG57" s="16"/>
      <c r="AH57" s="29"/>
      <c r="AI57" s="16"/>
      <c r="AJ57" s="16"/>
      <c r="AK57" s="29"/>
    </row>
    <row r="58" spans="1:37" ht="13.5" thickBot="1">
      <c r="A58" s="238"/>
      <c r="B58" s="267"/>
      <c r="C58" s="268"/>
      <c r="D58" s="241"/>
      <c r="E58" s="243"/>
      <c r="F58" s="243"/>
      <c r="G58" s="243"/>
      <c r="H58" s="243"/>
      <c r="I58" s="242"/>
      <c r="J58" s="244"/>
      <c r="K58" s="245"/>
      <c r="L58" s="244"/>
      <c r="M58" s="244"/>
      <c r="N58" s="244"/>
      <c r="O58" s="244"/>
      <c r="P58" s="244"/>
      <c r="Q58" s="242"/>
      <c r="R58" s="242"/>
      <c r="S58" s="242"/>
      <c r="T58" s="245"/>
      <c r="U58" s="242"/>
      <c r="V58" s="242"/>
      <c r="W58" s="242"/>
      <c r="X58" s="242"/>
      <c r="Y58" s="246"/>
      <c r="Z58" s="247"/>
      <c r="AA58" s="248"/>
      <c r="AB58" s="249"/>
      <c r="AC58" s="16"/>
      <c r="AD58" s="342"/>
      <c r="AE58" s="353"/>
      <c r="AF58" s="16"/>
      <c r="AG58" s="16"/>
      <c r="AH58" s="29"/>
    </row>
    <row r="59" spans="1:37" ht="13.5" thickTop="1">
      <c r="A59" s="30">
        <v>15</v>
      </c>
      <c r="B59" s="31" t="s">
        <v>146</v>
      </c>
      <c r="C59" s="32" t="s">
        <v>147</v>
      </c>
      <c r="D59" s="33">
        <v>1986</v>
      </c>
      <c r="E59" s="21">
        <v>0</v>
      </c>
      <c r="F59" s="21">
        <v>25</v>
      </c>
      <c r="G59" s="21">
        <v>0</v>
      </c>
      <c r="H59" s="21">
        <v>80</v>
      </c>
      <c r="I59" s="21">
        <v>0</v>
      </c>
      <c r="J59" s="22">
        <v>0</v>
      </c>
      <c r="K59" s="23">
        <v>42</v>
      </c>
      <c r="L59" s="22">
        <v>0</v>
      </c>
      <c r="M59" s="22">
        <v>0</v>
      </c>
      <c r="N59" s="22">
        <v>0</v>
      </c>
      <c r="O59" s="22">
        <v>5</v>
      </c>
      <c r="P59" s="22">
        <v>60</v>
      </c>
      <c r="Q59" s="21">
        <v>0</v>
      </c>
      <c r="R59" s="21">
        <v>0</v>
      </c>
      <c r="S59" s="21">
        <v>0</v>
      </c>
      <c r="T59" s="23">
        <v>16</v>
      </c>
      <c r="U59" s="21">
        <v>0</v>
      </c>
      <c r="V59" s="21">
        <v>0</v>
      </c>
      <c r="W59" s="21">
        <v>0</v>
      </c>
      <c r="X59" s="21">
        <v>0</v>
      </c>
      <c r="Y59" s="25">
        <v>0</v>
      </c>
      <c r="Z59" s="26">
        <f>SUM(E59:J59,L59:S59,U59:X59)</f>
        <v>170</v>
      </c>
      <c r="AA59" s="27">
        <v>58</v>
      </c>
      <c r="AB59" s="41">
        <v>228</v>
      </c>
      <c r="AC59" s="29"/>
      <c r="AD59" s="344"/>
      <c r="AE59" s="351"/>
      <c r="AF59" s="29"/>
      <c r="AG59" s="29"/>
      <c r="AH59" s="29"/>
      <c r="AI59" s="29"/>
      <c r="AJ59" s="29"/>
      <c r="AK59" s="29"/>
    </row>
    <row r="60" spans="1:37">
      <c r="A60" s="30"/>
      <c r="B60" s="31" t="s">
        <v>145</v>
      </c>
      <c r="C60" s="32" t="s">
        <v>148</v>
      </c>
      <c r="D60" s="63">
        <v>1978</v>
      </c>
      <c r="E60" s="34"/>
      <c r="F60" s="34"/>
      <c r="G60" s="34"/>
      <c r="H60" s="34"/>
      <c r="I60" s="34"/>
      <c r="J60" s="35"/>
      <c r="K60" s="64"/>
      <c r="L60" s="35"/>
      <c r="M60" s="35"/>
      <c r="N60" s="35"/>
      <c r="O60" s="35"/>
      <c r="P60" s="35"/>
      <c r="Q60" s="34"/>
      <c r="R60" s="34"/>
      <c r="S60" s="34"/>
      <c r="T60" s="64"/>
      <c r="U60" s="34"/>
      <c r="V60" s="34"/>
      <c r="W60" s="34"/>
      <c r="X60" s="34"/>
      <c r="Y60" s="65"/>
      <c r="Z60" s="66"/>
      <c r="AA60" s="67"/>
      <c r="AB60" s="41"/>
      <c r="AC60" s="29"/>
      <c r="AD60" s="346"/>
      <c r="AE60" s="352"/>
      <c r="AF60" s="29"/>
      <c r="AG60" s="29"/>
      <c r="AH60" s="29"/>
      <c r="AI60" s="29"/>
      <c r="AJ60" s="29"/>
      <c r="AK60" s="29"/>
    </row>
    <row r="61" spans="1:37">
      <c r="A61" s="30"/>
      <c r="B61" s="31"/>
      <c r="C61" s="32" t="s">
        <v>149</v>
      </c>
      <c r="D61" s="63">
        <v>1977</v>
      </c>
      <c r="E61" s="34"/>
      <c r="F61" s="34"/>
      <c r="G61" s="34"/>
      <c r="H61" s="34"/>
      <c r="I61" s="34"/>
      <c r="J61" s="35"/>
      <c r="K61" s="64"/>
      <c r="L61" s="35"/>
      <c r="M61" s="35"/>
      <c r="N61" s="35"/>
      <c r="O61" s="35"/>
      <c r="P61" s="35"/>
      <c r="Q61" s="34"/>
      <c r="R61" s="34"/>
      <c r="S61" s="34"/>
      <c r="T61" s="64"/>
      <c r="U61" s="34"/>
      <c r="V61" s="34"/>
      <c r="W61" s="34"/>
      <c r="X61" s="34"/>
      <c r="Y61" s="65"/>
      <c r="Z61" s="66"/>
      <c r="AA61" s="67"/>
      <c r="AB61" s="41"/>
      <c r="AC61" s="29"/>
      <c r="AD61" s="346"/>
      <c r="AE61" s="352"/>
      <c r="AF61" s="16"/>
      <c r="AG61" s="16"/>
      <c r="AH61" s="29"/>
      <c r="AI61" s="16"/>
      <c r="AJ61" s="16"/>
      <c r="AK61" s="29"/>
    </row>
    <row r="62" spans="1:37" ht="13.5" thickBot="1">
      <c r="A62" s="44"/>
      <c r="B62" s="75"/>
      <c r="C62" s="76"/>
      <c r="D62" s="47"/>
      <c r="E62" s="48"/>
      <c r="F62" s="48"/>
      <c r="G62" s="48"/>
      <c r="H62" s="48"/>
      <c r="I62" s="48"/>
      <c r="J62" s="50"/>
      <c r="K62" s="51"/>
      <c r="L62" s="50"/>
      <c r="M62" s="50"/>
      <c r="N62" s="50"/>
      <c r="O62" s="50"/>
      <c r="P62" s="50"/>
      <c r="Q62" s="48"/>
      <c r="R62" s="48"/>
      <c r="S62" s="48"/>
      <c r="T62" s="51"/>
      <c r="U62" s="48"/>
      <c r="V62" s="48"/>
      <c r="W62" s="48"/>
      <c r="X62" s="48"/>
      <c r="Y62" s="53"/>
      <c r="Z62" s="77"/>
      <c r="AA62" s="78"/>
      <c r="AB62" s="79"/>
      <c r="AC62" s="16"/>
      <c r="AD62" s="348"/>
      <c r="AE62" s="353"/>
      <c r="AF62" s="16"/>
      <c r="AG62" s="16"/>
      <c r="AH62" s="29"/>
    </row>
    <row r="63" spans="1:37" ht="13.5" thickTop="1">
      <c r="A63" s="284">
        <v>16</v>
      </c>
      <c r="B63" s="285" t="s">
        <v>150</v>
      </c>
      <c r="C63" s="295" t="s">
        <v>78</v>
      </c>
      <c r="D63" s="276">
        <v>1966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9">
        <v>0</v>
      </c>
      <c r="K63" s="320">
        <v>28</v>
      </c>
      <c r="L63" s="319">
        <v>0</v>
      </c>
      <c r="M63" s="319">
        <v>0</v>
      </c>
      <c r="N63" s="319">
        <v>0</v>
      </c>
      <c r="O63" s="319">
        <v>60</v>
      </c>
      <c r="P63" s="319">
        <v>0</v>
      </c>
      <c r="Q63" s="318">
        <v>0</v>
      </c>
      <c r="R63" s="318">
        <v>60</v>
      </c>
      <c r="S63" s="318">
        <v>0</v>
      </c>
      <c r="T63" s="320">
        <v>68</v>
      </c>
      <c r="U63" s="318">
        <v>0</v>
      </c>
      <c r="V63" s="318">
        <v>0</v>
      </c>
      <c r="W63" s="318">
        <v>0</v>
      </c>
      <c r="X63" s="318">
        <v>0</v>
      </c>
      <c r="Y63" s="321">
        <v>34</v>
      </c>
      <c r="Z63" s="322">
        <f>SUM(E63:J63,L63:S63,U63:X63)</f>
        <v>120</v>
      </c>
      <c r="AA63" s="323">
        <v>130</v>
      </c>
      <c r="AB63" s="283">
        <v>250</v>
      </c>
      <c r="AC63" s="29"/>
      <c r="AD63" s="344"/>
      <c r="AE63" s="345">
        <v>97.7</v>
      </c>
      <c r="AF63" s="29"/>
      <c r="AG63" s="29"/>
      <c r="AH63" s="29"/>
      <c r="AI63" s="29"/>
      <c r="AJ63" s="29"/>
      <c r="AK63" s="29"/>
    </row>
    <row r="64" spans="1:37">
      <c r="A64" s="284"/>
      <c r="B64" s="285"/>
      <c r="C64" s="295" t="s">
        <v>151</v>
      </c>
      <c r="D64" s="296">
        <v>1963</v>
      </c>
      <c r="E64" s="288"/>
      <c r="F64" s="288"/>
      <c r="G64" s="288"/>
      <c r="H64" s="288"/>
      <c r="I64" s="288"/>
      <c r="J64" s="289"/>
      <c r="K64" s="298"/>
      <c r="L64" s="289"/>
      <c r="M64" s="289"/>
      <c r="N64" s="289"/>
      <c r="O64" s="289"/>
      <c r="P64" s="289"/>
      <c r="Q64" s="288"/>
      <c r="R64" s="288"/>
      <c r="S64" s="288"/>
      <c r="T64" s="298"/>
      <c r="U64" s="288"/>
      <c r="V64" s="288"/>
      <c r="W64" s="288"/>
      <c r="X64" s="288"/>
      <c r="Y64" s="299"/>
      <c r="Z64" s="324"/>
      <c r="AA64" s="325"/>
      <c r="AB64" s="294"/>
      <c r="AC64" s="29"/>
      <c r="AD64" s="346"/>
      <c r="AE64" s="347"/>
      <c r="AF64" s="29"/>
      <c r="AG64" s="29"/>
      <c r="AH64" s="29"/>
      <c r="AI64" s="29"/>
      <c r="AJ64" s="29"/>
      <c r="AK64" s="29"/>
    </row>
    <row r="65" spans="1:37">
      <c r="A65" s="284"/>
      <c r="B65" s="285"/>
      <c r="C65" s="295"/>
      <c r="D65" s="296"/>
      <c r="E65" s="288"/>
      <c r="F65" s="288"/>
      <c r="G65" s="288"/>
      <c r="H65" s="288"/>
      <c r="I65" s="288"/>
      <c r="J65" s="289"/>
      <c r="K65" s="298"/>
      <c r="L65" s="289"/>
      <c r="M65" s="289"/>
      <c r="N65" s="289"/>
      <c r="O65" s="289"/>
      <c r="P65" s="289"/>
      <c r="Q65" s="288"/>
      <c r="R65" s="288"/>
      <c r="S65" s="288"/>
      <c r="T65" s="298"/>
      <c r="U65" s="288"/>
      <c r="V65" s="288"/>
      <c r="W65" s="288"/>
      <c r="X65" s="288"/>
      <c r="Y65" s="299"/>
      <c r="Z65" s="324"/>
      <c r="AA65" s="325"/>
      <c r="AB65" s="294"/>
      <c r="AC65" s="29"/>
      <c r="AD65" s="346"/>
      <c r="AE65" s="347"/>
      <c r="AF65" s="16"/>
      <c r="AG65" s="16"/>
      <c r="AH65" s="29"/>
      <c r="AI65" s="16"/>
      <c r="AJ65" s="16"/>
      <c r="AK65" s="29"/>
    </row>
    <row r="66" spans="1:37">
      <c r="A66" s="284"/>
      <c r="B66" s="285"/>
      <c r="C66" s="316"/>
      <c r="D66" s="317"/>
      <c r="E66" s="288"/>
      <c r="F66" s="288"/>
      <c r="G66" s="288"/>
      <c r="H66" s="288"/>
      <c r="I66" s="288"/>
      <c r="J66" s="289"/>
      <c r="K66" s="298"/>
      <c r="L66" s="289"/>
      <c r="M66" s="289"/>
      <c r="N66" s="289"/>
      <c r="O66" s="289"/>
      <c r="P66" s="289"/>
      <c r="Q66" s="288"/>
      <c r="R66" s="288"/>
      <c r="S66" s="288"/>
      <c r="T66" s="298"/>
      <c r="U66" s="288"/>
      <c r="V66" s="288"/>
      <c r="W66" s="288"/>
      <c r="X66" s="288"/>
      <c r="Y66" s="299"/>
      <c r="Z66" s="324"/>
      <c r="AA66" s="325"/>
      <c r="AB66" s="294"/>
      <c r="AC66" s="29"/>
      <c r="AD66" s="346"/>
      <c r="AE66" s="347"/>
      <c r="AF66" s="16"/>
      <c r="AG66" s="16"/>
      <c r="AH66" s="29"/>
      <c r="AI66" s="16"/>
      <c r="AJ66" s="16"/>
      <c r="AK66" s="29"/>
    </row>
    <row r="67" spans="1:37" ht="13.5" thickBot="1">
      <c r="A67" s="326"/>
      <c r="B67" s="327"/>
      <c r="C67" s="328"/>
      <c r="D67" s="329"/>
      <c r="E67" s="330"/>
      <c r="F67" s="330"/>
      <c r="G67" s="330"/>
      <c r="H67" s="330"/>
      <c r="I67" s="330"/>
      <c r="J67" s="331"/>
      <c r="K67" s="332"/>
      <c r="L67" s="331"/>
      <c r="M67" s="331"/>
      <c r="N67" s="331"/>
      <c r="O67" s="331"/>
      <c r="P67" s="331"/>
      <c r="Q67" s="330"/>
      <c r="R67" s="330"/>
      <c r="S67" s="330"/>
      <c r="T67" s="332"/>
      <c r="U67" s="330"/>
      <c r="V67" s="330"/>
      <c r="W67" s="330"/>
      <c r="X67" s="330"/>
      <c r="Y67" s="333"/>
      <c r="Z67" s="334"/>
      <c r="AA67" s="335"/>
      <c r="AB67" s="336"/>
      <c r="AC67" s="16"/>
      <c r="AD67" s="348"/>
      <c r="AE67" s="349"/>
      <c r="AF67" s="16"/>
      <c r="AG67" s="16"/>
      <c r="AH67" s="29"/>
    </row>
    <row r="68" spans="1:37" ht="13.5" thickTop="1">
      <c r="A68" s="30">
        <v>17</v>
      </c>
      <c r="B68" s="31" t="s">
        <v>74</v>
      </c>
      <c r="C68" s="32" t="s">
        <v>75</v>
      </c>
      <c r="D68" s="72">
        <v>1966</v>
      </c>
      <c r="E68" s="21">
        <v>0</v>
      </c>
      <c r="F68" s="21">
        <v>5</v>
      </c>
      <c r="G68" s="21">
        <v>0</v>
      </c>
      <c r="H68" s="21">
        <v>0</v>
      </c>
      <c r="I68" s="21">
        <v>0</v>
      </c>
      <c r="J68" s="22">
        <v>200</v>
      </c>
      <c r="K68" s="23"/>
      <c r="L68" s="22">
        <v>0</v>
      </c>
      <c r="M68" s="22">
        <v>0</v>
      </c>
      <c r="N68" s="22">
        <v>0</v>
      </c>
      <c r="O68" s="22">
        <v>60</v>
      </c>
      <c r="P68" s="22">
        <v>0</v>
      </c>
      <c r="Q68" s="21">
        <v>0</v>
      </c>
      <c r="R68" s="21">
        <v>0</v>
      </c>
      <c r="S68" s="21">
        <v>0</v>
      </c>
      <c r="T68" s="23">
        <v>0</v>
      </c>
      <c r="U68" s="21">
        <v>0</v>
      </c>
      <c r="V68" s="21">
        <v>0</v>
      </c>
      <c r="W68" s="21">
        <v>0</v>
      </c>
      <c r="X68" s="21">
        <v>0</v>
      </c>
      <c r="Y68" s="25">
        <v>24</v>
      </c>
      <c r="Z68" s="26">
        <f>SUM(E68:J68,L68:S68,U68:X68)</f>
        <v>265</v>
      </c>
      <c r="AA68" s="27">
        <v>24</v>
      </c>
      <c r="AB68" s="62">
        <v>289</v>
      </c>
      <c r="AC68" s="29"/>
      <c r="AD68" s="344"/>
      <c r="AE68" s="351"/>
      <c r="AF68" s="29"/>
      <c r="AG68" s="29"/>
      <c r="AH68" s="29"/>
      <c r="AI68" s="29"/>
      <c r="AJ68" s="29"/>
      <c r="AK68" s="29"/>
    </row>
    <row r="69" spans="1:37">
      <c r="A69" s="30"/>
      <c r="B69" s="31"/>
      <c r="C69" s="32" t="s">
        <v>76</v>
      </c>
      <c r="D69" s="33">
        <v>1970</v>
      </c>
      <c r="E69" s="34"/>
      <c r="F69" s="34"/>
      <c r="G69" s="34"/>
      <c r="H69" s="34"/>
      <c r="I69" s="34"/>
      <c r="J69" s="35"/>
      <c r="K69" s="36"/>
      <c r="L69" s="35"/>
      <c r="M69" s="35"/>
      <c r="N69" s="35"/>
      <c r="O69" s="35"/>
      <c r="P69" s="35"/>
      <c r="Q69" s="34"/>
      <c r="R69" s="34"/>
      <c r="S69" s="34"/>
      <c r="T69" s="36"/>
      <c r="U69" s="34"/>
      <c r="V69" s="34"/>
      <c r="W69" s="34"/>
      <c r="X69" s="34"/>
      <c r="Y69" s="38"/>
      <c r="Z69" s="39"/>
      <c r="AA69" s="40"/>
      <c r="AB69" s="41"/>
      <c r="AC69" s="29"/>
      <c r="AD69" s="346"/>
      <c r="AE69" s="352"/>
      <c r="AF69" s="29"/>
      <c r="AG69" s="29"/>
      <c r="AH69" s="29"/>
      <c r="AI69" s="29"/>
      <c r="AJ69" s="29"/>
      <c r="AK69" s="29"/>
    </row>
    <row r="70" spans="1:37">
      <c r="A70" s="30"/>
      <c r="B70" s="31"/>
      <c r="C70" s="32" t="s">
        <v>152</v>
      </c>
      <c r="D70" s="63">
        <v>1995</v>
      </c>
      <c r="E70" s="34"/>
      <c r="F70" s="81"/>
      <c r="G70" s="81"/>
      <c r="H70" s="81"/>
      <c r="I70" s="34"/>
      <c r="J70" s="35"/>
      <c r="K70" s="64"/>
      <c r="L70" s="35"/>
      <c r="M70" s="35"/>
      <c r="N70" s="35"/>
      <c r="O70" s="35"/>
      <c r="P70" s="35"/>
      <c r="Q70" s="34"/>
      <c r="R70" s="34"/>
      <c r="S70" s="34"/>
      <c r="T70" s="64"/>
      <c r="U70" s="34"/>
      <c r="V70" s="34"/>
      <c r="W70" s="34"/>
      <c r="X70" s="34"/>
      <c r="Y70" s="65"/>
      <c r="Z70" s="82"/>
      <c r="AA70" s="83"/>
      <c r="AB70" s="84"/>
      <c r="AC70" s="29"/>
      <c r="AD70" s="346"/>
      <c r="AE70" s="352"/>
      <c r="AF70" s="16"/>
      <c r="AG70" s="16"/>
      <c r="AH70" s="29"/>
      <c r="AI70" s="16"/>
      <c r="AJ70" s="16"/>
      <c r="AK70" s="29"/>
    </row>
    <row r="71" spans="1:37" ht="13.5" thickBot="1">
      <c r="A71" s="44"/>
      <c r="B71" s="75"/>
      <c r="C71" s="76"/>
      <c r="D71" s="47"/>
      <c r="E71" s="49"/>
      <c r="F71" s="49"/>
      <c r="G71" s="49"/>
      <c r="H71" s="49"/>
      <c r="I71" s="48"/>
      <c r="J71" s="50"/>
      <c r="K71" s="51"/>
      <c r="L71" s="50"/>
      <c r="M71" s="50"/>
      <c r="N71" s="50"/>
      <c r="O71" s="50"/>
      <c r="P71" s="50"/>
      <c r="Q71" s="48"/>
      <c r="R71" s="48"/>
      <c r="S71" s="48"/>
      <c r="T71" s="51"/>
      <c r="U71" s="48"/>
      <c r="V71" s="48"/>
      <c r="W71" s="48"/>
      <c r="X71" s="48"/>
      <c r="Y71" s="53"/>
      <c r="Z71" s="54"/>
      <c r="AA71" s="55"/>
      <c r="AB71" s="56"/>
      <c r="AC71" s="16"/>
      <c r="AD71" s="348"/>
      <c r="AE71" s="353"/>
      <c r="AF71" s="16"/>
      <c r="AG71" s="16"/>
      <c r="AH71" s="29"/>
    </row>
    <row r="72" spans="1:37" ht="13.5" thickTop="1">
      <c r="A72" s="30">
        <v>18</v>
      </c>
      <c r="B72" s="31" t="s">
        <v>153</v>
      </c>
      <c r="C72" s="32" t="s">
        <v>154</v>
      </c>
      <c r="D72" s="72">
        <v>1974</v>
      </c>
      <c r="E72" s="21">
        <v>60</v>
      </c>
      <c r="F72" s="21">
        <v>5</v>
      </c>
      <c r="G72" s="21">
        <v>0</v>
      </c>
      <c r="H72" s="21">
        <v>20</v>
      </c>
      <c r="I72" s="21">
        <v>0</v>
      </c>
      <c r="J72" s="22">
        <v>0</v>
      </c>
      <c r="K72" s="23">
        <v>82</v>
      </c>
      <c r="L72" s="22">
        <v>0</v>
      </c>
      <c r="M72" s="22">
        <v>0</v>
      </c>
      <c r="N72" s="22">
        <v>0</v>
      </c>
      <c r="O72" s="22">
        <v>0</v>
      </c>
      <c r="P72" s="22">
        <v>60</v>
      </c>
      <c r="Q72" s="21">
        <v>0</v>
      </c>
      <c r="R72" s="21">
        <v>0</v>
      </c>
      <c r="S72" s="21">
        <v>0</v>
      </c>
      <c r="T72" s="23">
        <v>20</v>
      </c>
      <c r="U72" s="21">
        <v>0</v>
      </c>
      <c r="V72" s="21">
        <v>30</v>
      </c>
      <c r="W72" s="21">
        <v>0</v>
      </c>
      <c r="X72" s="21">
        <v>0</v>
      </c>
      <c r="Y72" s="25">
        <v>32</v>
      </c>
      <c r="Z72" s="26">
        <f>SUM(E72:J72,L72:S72,U72:X72)</f>
        <v>175</v>
      </c>
      <c r="AA72" s="27">
        <v>134</v>
      </c>
      <c r="AB72" s="62">
        <v>309</v>
      </c>
      <c r="AC72" s="29"/>
      <c r="AD72" s="344"/>
      <c r="AE72" s="351"/>
      <c r="AF72" s="29"/>
      <c r="AG72" s="29"/>
      <c r="AH72" s="29"/>
      <c r="AI72" s="29"/>
      <c r="AJ72" s="29"/>
      <c r="AK72" s="29"/>
    </row>
    <row r="73" spans="1:37">
      <c r="A73" s="30"/>
      <c r="B73" s="31"/>
      <c r="C73" s="32" t="s">
        <v>155</v>
      </c>
      <c r="D73" s="33">
        <v>1984</v>
      </c>
      <c r="E73" s="34"/>
      <c r="F73" s="34"/>
      <c r="G73" s="34"/>
      <c r="H73" s="34"/>
      <c r="I73" s="34"/>
      <c r="J73" s="35"/>
      <c r="K73" s="36"/>
      <c r="L73" s="35"/>
      <c r="M73" s="35"/>
      <c r="N73" s="35"/>
      <c r="O73" s="35"/>
      <c r="P73" s="35"/>
      <c r="Q73" s="34"/>
      <c r="R73" s="34"/>
      <c r="S73" s="34"/>
      <c r="T73" s="36"/>
      <c r="U73" s="34"/>
      <c r="V73" s="34"/>
      <c r="W73" s="34"/>
      <c r="X73" s="34"/>
      <c r="Y73" s="38"/>
      <c r="Z73" s="39"/>
      <c r="AA73" s="40"/>
      <c r="AB73" s="41"/>
      <c r="AC73" s="29"/>
      <c r="AD73" s="346"/>
      <c r="AE73" s="352"/>
      <c r="AF73" s="29"/>
      <c r="AG73" s="29"/>
      <c r="AH73" s="29"/>
      <c r="AI73" s="29"/>
      <c r="AJ73" s="29"/>
      <c r="AK73" s="29"/>
    </row>
    <row r="74" spans="1:37">
      <c r="A74" s="30"/>
      <c r="B74" s="31"/>
      <c r="C74" s="32" t="s">
        <v>156</v>
      </c>
      <c r="D74" s="63">
        <v>1978</v>
      </c>
      <c r="E74" s="34"/>
      <c r="F74" s="81"/>
      <c r="G74" s="81"/>
      <c r="H74" s="81"/>
      <c r="I74" s="34"/>
      <c r="J74" s="35"/>
      <c r="K74" s="64"/>
      <c r="L74" s="35"/>
      <c r="M74" s="35"/>
      <c r="N74" s="35"/>
      <c r="O74" s="35"/>
      <c r="P74" s="35"/>
      <c r="Q74" s="34"/>
      <c r="R74" s="34"/>
      <c r="S74" s="34"/>
      <c r="T74" s="64"/>
      <c r="U74" s="34"/>
      <c r="V74" s="34"/>
      <c r="W74" s="34"/>
      <c r="X74" s="34"/>
      <c r="Y74" s="65"/>
      <c r="Z74" s="82"/>
      <c r="AA74" s="83"/>
      <c r="AB74" s="84"/>
      <c r="AC74" s="29"/>
      <c r="AD74" s="346"/>
      <c r="AE74" s="352"/>
      <c r="AF74" s="16"/>
      <c r="AG74" s="16"/>
      <c r="AH74" s="29"/>
      <c r="AI74" s="16"/>
      <c r="AJ74" s="16"/>
      <c r="AK74" s="29"/>
    </row>
    <row r="75" spans="1:37" ht="13.5" thickBot="1">
      <c r="A75" s="44"/>
      <c r="B75" s="75"/>
      <c r="C75" s="76" t="s">
        <v>157</v>
      </c>
      <c r="D75" s="47">
        <v>1971</v>
      </c>
      <c r="E75" s="49"/>
      <c r="F75" s="49"/>
      <c r="G75" s="49"/>
      <c r="H75" s="49"/>
      <c r="I75" s="48"/>
      <c r="J75" s="50"/>
      <c r="K75" s="51"/>
      <c r="L75" s="50"/>
      <c r="M75" s="50"/>
      <c r="N75" s="50"/>
      <c r="O75" s="50"/>
      <c r="P75" s="50"/>
      <c r="Q75" s="48"/>
      <c r="R75" s="48"/>
      <c r="S75" s="48"/>
      <c r="T75" s="51"/>
      <c r="U75" s="48"/>
      <c r="V75" s="48"/>
      <c r="W75" s="48"/>
      <c r="X75" s="48"/>
      <c r="Y75" s="53"/>
      <c r="Z75" s="54"/>
      <c r="AA75" s="55"/>
      <c r="AB75" s="56"/>
      <c r="AC75" s="16"/>
      <c r="AD75" s="348"/>
      <c r="AE75" s="353"/>
      <c r="AF75" s="16"/>
      <c r="AG75" s="16"/>
      <c r="AH75" s="29"/>
    </row>
    <row r="76" spans="1:37" ht="13.5" thickTop="1">
      <c r="A76" s="273">
        <v>19</v>
      </c>
      <c r="B76" s="274" t="s">
        <v>158</v>
      </c>
      <c r="C76" s="275" t="s">
        <v>159</v>
      </c>
      <c r="D76" s="276">
        <v>1967</v>
      </c>
      <c r="E76" s="277">
        <v>60</v>
      </c>
      <c r="F76" s="277">
        <v>10</v>
      </c>
      <c r="G76" s="277">
        <v>0</v>
      </c>
      <c r="H76" s="277">
        <v>20</v>
      </c>
      <c r="I76" s="277">
        <v>0</v>
      </c>
      <c r="J76" s="278">
        <v>0</v>
      </c>
      <c r="K76" s="279">
        <v>8</v>
      </c>
      <c r="L76" s="278">
        <v>0</v>
      </c>
      <c r="M76" s="278">
        <v>0</v>
      </c>
      <c r="N76" s="278">
        <v>0</v>
      </c>
      <c r="O76" s="278">
        <v>1</v>
      </c>
      <c r="P76" s="278">
        <v>0</v>
      </c>
      <c r="Q76" s="277">
        <v>60</v>
      </c>
      <c r="R76" s="277">
        <v>60</v>
      </c>
      <c r="S76" s="277">
        <v>0</v>
      </c>
      <c r="T76" s="279">
        <v>8</v>
      </c>
      <c r="U76" s="277">
        <v>0</v>
      </c>
      <c r="V76" s="277">
        <v>30</v>
      </c>
      <c r="W76" s="277">
        <v>0</v>
      </c>
      <c r="X76" s="277">
        <v>60</v>
      </c>
      <c r="Y76" s="280">
        <v>18</v>
      </c>
      <c r="Z76" s="281">
        <f>SUM(E76:J76,L76:S76,U76:X76)</f>
        <v>301</v>
      </c>
      <c r="AA76" s="282">
        <v>34</v>
      </c>
      <c r="AB76" s="283">
        <v>335</v>
      </c>
      <c r="AC76" s="29"/>
      <c r="AD76" s="344"/>
      <c r="AE76" s="345">
        <v>96.35</v>
      </c>
      <c r="AF76" s="29"/>
      <c r="AG76" s="29"/>
      <c r="AH76" s="29"/>
      <c r="AI76" s="29"/>
      <c r="AJ76" s="29"/>
      <c r="AK76" s="29"/>
    </row>
    <row r="77" spans="1:37">
      <c r="A77" s="284"/>
      <c r="B77" s="285"/>
      <c r="C77" s="286" t="s">
        <v>160</v>
      </c>
      <c r="D77" s="287">
        <v>1989</v>
      </c>
      <c r="E77" s="288"/>
      <c r="F77" s="288"/>
      <c r="G77" s="288"/>
      <c r="H77" s="288"/>
      <c r="I77" s="288"/>
      <c r="J77" s="289"/>
      <c r="K77" s="290"/>
      <c r="L77" s="289"/>
      <c r="M77" s="289"/>
      <c r="N77" s="289"/>
      <c r="O77" s="289"/>
      <c r="P77" s="289"/>
      <c r="Q77" s="288"/>
      <c r="R77" s="288"/>
      <c r="S77" s="288"/>
      <c r="T77" s="290"/>
      <c r="U77" s="288"/>
      <c r="V77" s="288"/>
      <c r="W77" s="288"/>
      <c r="X77" s="288"/>
      <c r="Y77" s="291"/>
      <c r="Z77" s="292"/>
      <c r="AA77" s="293"/>
      <c r="AB77" s="294"/>
      <c r="AC77" s="29"/>
      <c r="AD77" s="346"/>
      <c r="AE77" s="347"/>
      <c r="AF77" s="29"/>
      <c r="AG77" s="29"/>
      <c r="AH77" s="29"/>
      <c r="AI77" s="29"/>
      <c r="AJ77" s="29"/>
      <c r="AK77" s="29"/>
    </row>
    <row r="78" spans="1:37">
      <c r="A78" s="284"/>
      <c r="B78" s="285"/>
      <c r="C78" s="295" t="s">
        <v>161</v>
      </c>
      <c r="D78" s="296">
        <v>1990</v>
      </c>
      <c r="E78" s="288"/>
      <c r="F78" s="297"/>
      <c r="G78" s="297"/>
      <c r="H78" s="297"/>
      <c r="I78" s="288"/>
      <c r="J78" s="289"/>
      <c r="K78" s="298"/>
      <c r="L78" s="289"/>
      <c r="M78" s="289"/>
      <c r="N78" s="289"/>
      <c r="O78" s="289"/>
      <c r="P78" s="289"/>
      <c r="Q78" s="288"/>
      <c r="R78" s="288"/>
      <c r="S78" s="288"/>
      <c r="T78" s="298"/>
      <c r="U78" s="288"/>
      <c r="V78" s="288"/>
      <c r="W78" s="288"/>
      <c r="X78" s="288"/>
      <c r="Y78" s="299"/>
      <c r="Z78" s="300"/>
      <c r="AA78" s="301"/>
      <c r="AB78" s="302"/>
      <c r="AC78" s="29"/>
      <c r="AD78" s="346"/>
      <c r="AE78" s="347"/>
      <c r="AF78" s="16"/>
      <c r="AG78" s="16"/>
      <c r="AH78" s="29"/>
      <c r="AI78" s="16"/>
      <c r="AJ78" s="16"/>
      <c r="AK78" s="29"/>
    </row>
    <row r="79" spans="1:37" ht="13.5" thickBot="1">
      <c r="A79" s="284"/>
      <c r="B79" s="315"/>
      <c r="C79" s="316" t="s">
        <v>162</v>
      </c>
      <c r="D79" s="317">
        <v>1990</v>
      </c>
      <c r="E79" s="297"/>
      <c r="F79" s="297"/>
      <c r="G79" s="297"/>
      <c r="H79" s="297"/>
      <c r="I79" s="288"/>
      <c r="J79" s="289"/>
      <c r="K79" s="298"/>
      <c r="L79" s="289"/>
      <c r="M79" s="289"/>
      <c r="N79" s="289"/>
      <c r="O79" s="289"/>
      <c r="P79" s="289"/>
      <c r="Q79" s="288"/>
      <c r="R79" s="288"/>
      <c r="S79" s="288"/>
      <c r="T79" s="298"/>
      <c r="U79" s="288"/>
      <c r="V79" s="288"/>
      <c r="W79" s="288"/>
      <c r="X79" s="288"/>
      <c r="Y79" s="299"/>
      <c r="Z79" s="300"/>
      <c r="AA79" s="301"/>
      <c r="AB79" s="302"/>
      <c r="AC79" s="16"/>
      <c r="AD79" s="348"/>
      <c r="AE79" s="349"/>
      <c r="AF79" s="16"/>
      <c r="AG79" s="16"/>
      <c r="AH79" s="29"/>
    </row>
    <row r="80" spans="1:37" ht="13.5" thickTop="1">
      <c r="A80" s="69">
        <v>20</v>
      </c>
      <c r="B80" s="70" t="s">
        <v>163</v>
      </c>
      <c r="C80" s="166" t="s">
        <v>164</v>
      </c>
      <c r="D80" s="72">
        <v>1969</v>
      </c>
      <c r="E80" s="58">
        <v>0</v>
      </c>
      <c r="F80" s="58">
        <v>15</v>
      </c>
      <c r="G80" s="58">
        <v>0</v>
      </c>
      <c r="H80" s="58">
        <v>60</v>
      </c>
      <c r="I80" s="58">
        <v>0</v>
      </c>
      <c r="J80" s="59">
        <v>0</v>
      </c>
      <c r="K80" s="127">
        <v>40</v>
      </c>
      <c r="L80" s="59">
        <v>0</v>
      </c>
      <c r="M80" s="59">
        <v>0</v>
      </c>
      <c r="N80" s="59">
        <v>0</v>
      </c>
      <c r="O80" s="59">
        <v>15</v>
      </c>
      <c r="P80" s="59">
        <v>0</v>
      </c>
      <c r="Q80" s="58">
        <v>0</v>
      </c>
      <c r="R80" s="58">
        <v>60</v>
      </c>
      <c r="S80" s="58">
        <v>0</v>
      </c>
      <c r="T80" s="127">
        <v>70</v>
      </c>
      <c r="U80" s="58">
        <v>0</v>
      </c>
      <c r="V80" s="58">
        <v>30</v>
      </c>
      <c r="W80" s="58">
        <v>0</v>
      </c>
      <c r="X80" s="58">
        <v>60</v>
      </c>
      <c r="Y80" s="60">
        <v>2</v>
      </c>
      <c r="Z80" s="167">
        <f>SUM(E80:J80,L80:S80,U80:X80)</f>
        <v>240</v>
      </c>
      <c r="AA80" s="61">
        <v>112</v>
      </c>
      <c r="AB80" s="62">
        <v>352</v>
      </c>
      <c r="AC80" s="29"/>
      <c r="AD80" s="344"/>
      <c r="AE80" s="351"/>
      <c r="AF80" s="29"/>
      <c r="AG80" s="29"/>
      <c r="AH80" s="29"/>
      <c r="AI80" s="29"/>
      <c r="AJ80" s="29"/>
      <c r="AK80" s="29"/>
    </row>
    <row r="81" spans="1:37">
      <c r="A81" s="30"/>
      <c r="B81" s="31"/>
      <c r="C81" s="32" t="s">
        <v>165</v>
      </c>
      <c r="D81" s="33">
        <v>1973</v>
      </c>
      <c r="E81" s="34"/>
      <c r="F81" s="34"/>
      <c r="G81" s="34"/>
      <c r="H81" s="34"/>
      <c r="I81" s="34"/>
      <c r="J81" s="35"/>
      <c r="K81" s="36"/>
      <c r="L81" s="35"/>
      <c r="M81" s="35"/>
      <c r="N81" s="35"/>
      <c r="O81" s="35"/>
      <c r="P81" s="35"/>
      <c r="Q81" s="34"/>
      <c r="R81" s="34"/>
      <c r="S81" s="34"/>
      <c r="T81" s="36"/>
      <c r="U81" s="34"/>
      <c r="V81" s="34"/>
      <c r="W81" s="34"/>
      <c r="X81" s="34"/>
      <c r="Y81" s="38"/>
      <c r="Z81" s="39"/>
      <c r="AA81" s="40"/>
      <c r="AB81" s="41"/>
      <c r="AC81" s="29"/>
      <c r="AD81" s="346"/>
      <c r="AE81" s="352"/>
      <c r="AF81" s="29"/>
      <c r="AG81" s="29"/>
      <c r="AH81" s="29"/>
      <c r="AI81" s="29"/>
      <c r="AJ81" s="29"/>
      <c r="AK81" s="29"/>
    </row>
    <row r="82" spans="1:37">
      <c r="A82" s="30"/>
      <c r="B82" s="31"/>
      <c r="C82" s="32" t="s">
        <v>166</v>
      </c>
      <c r="D82" s="63">
        <v>2007</v>
      </c>
      <c r="E82" s="34"/>
      <c r="F82" s="81"/>
      <c r="G82" s="81"/>
      <c r="H82" s="81"/>
      <c r="I82" s="34"/>
      <c r="J82" s="35"/>
      <c r="K82" s="64"/>
      <c r="L82" s="35"/>
      <c r="M82" s="35"/>
      <c r="N82" s="35"/>
      <c r="O82" s="35"/>
      <c r="P82" s="35"/>
      <c r="Q82" s="34"/>
      <c r="R82" s="34"/>
      <c r="S82" s="34"/>
      <c r="T82" s="64"/>
      <c r="U82" s="34"/>
      <c r="V82" s="34"/>
      <c r="W82" s="34"/>
      <c r="X82" s="34"/>
      <c r="Y82" s="65"/>
      <c r="Z82" s="82"/>
      <c r="AA82" s="83"/>
      <c r="AB82" s="84"/>
      <c r="AC82" s="29"/>
      <c r="AD82" s="346"/>
      <c r="AE82" s="352"/>
      <c r="AF82" s="16"/>
      <c r="AG82" s="16"/>
      <c r="AH82" s="29"/>
      <c r="AI82" s="16"/>
      <c r="AJ82" s="16"/>
      <c r="AK82" s="29"/>
    </row>
    <row r="83" spans="1:37" ht="12.75" customHeight="1" thickBot="1">
      <c r="A83" s="30"/>
      <c r="B83" s="68"/>
      <c r="C83" s="42"/>
      <c r="D83" s="74"/>
      <c r="E83" s="81"/>
      <c r="F83" s="81"/>
      <c r="G83" s="81"/>
      <c r="H83" s="81"/>
      <c r="I83" s="34"/>
      <c r="J83" s="35"/>
      <c r="K83" s="64"/>
      <c r="L83" s="35"/>
      <c r="M83" s="35"/>
      <c r="N83" s="35"/>
      <c r="O83" s="35"/>
      <c r="P83" s="35"/>
      <c r="Q83" s="34"/>
      <c r="R83" s="34"/>
      <c r="S83" s="34"/>
      <c r="T83" s="64"/>
      <c r="U83" s="34"/>
      <c r="V83" s="34"/>
      <c r="W83" s="34"/>
      <c r="X83" s="34"/>
      <c r="Y83" s="65"/>
      <c r="Z83" s="82"/>
      <c r="AA83" s="83"/>
      <c r="AB83" s="84"/>
      <c r="AC83" s="16"/>
      <c r="AD83" s="348"/>
      <c r="AE83" s="353"/>
      <c r="AF83" s="16"/>
      <c r="AG83" s="16"/>
      <c r="AH83" s="29"/>
    </row>
    <row r="84" spans="1:37" ht="13.5" thickTop="1">
      <c r="A84" s="273">
        <v>21</v>
      </c>
      <c r="B84" s="274" t="s">
        <v>79</v>
      </c>
      <c r="C84" s="275" t="s">
        <v>80</v>
      </c>
      <c r="D84" s="276">
        <v>1951</v>
      </c>
      <c r="E84" s="277">
        <v>60</v>
      </c>
      <c r="F84" s="277">
        <v>10</v>
      </c>
      <c r="G84" s="277">
        <v>100</v>
      </c>
      <c r="H84" s="277">
        <v>20</v>
      </c>
      <c r="I84" s="277">
        <v>0</v>
      </c>
      <c r="J84" s="278">
        <v>0</v>
      </c>
      <c r="K84" s="279">
        <v>26</v>
      </c>
      <c r="L84" s="278">
        <v>0</v>
      </c>
      <c r="M84" s="278">
        <v>60</v>
      </c>
      <c r="N84" s="278">
        <v>0</v>
      </c>
      <c r="O84" s="278">
        <v>18</v>
      </c>
      <c r="P84" s="278">
        <v>0</v>
      </c>
      <c r="Q84" s="277">
        <v>0</v>
      </c>
      <c r="R84" s="277">
        <v>0</v>
      </c>
      <c r="S84" s="277">
        <v>0</v>
      </c>
      <c r="T84" s="279">
        <v>0</v>
      </c>
      <c r="U84" s="277">
        <v>0</v>
      </c>
      <c r="V84" s="277">
        <v>30</v>
      </c>
      <c r="W84" s="277">
        <v>60</v>
      </c>
      <c r="X84" s="277">
        <v>0</v>
      </c>
      <c r="Y84" s="280">
        <v>14</v>
      </c>
      <c r="Z84" s="281">
        <f>SUM(E84:J84,L84:S84,U84:X84)</f>
        <v>358</v>
      </c>
      <c r="AA84" s="282">
        <v>40</v>
      </c>
      <c r="AB84" s="283">
        <v>398</v>
      </c>
      <c r="AC84" s="29"/>
      <c r="AD84" s="344"/>
      <c r="AE84" s="345">
        <v>95</v>
      </c>
      <c r="AF84" s="29"/>
      <c r="AG84" s="29"/>
      <c r="AH84" s="29"/>
      <c r="AI84" s="29"/>
      <c r="AJ84" s="29"/>
      <c r="AK84" s="29"/>
    </row>
    <row r="85" spans="1:37">
      <c r="A85" s="284"/>
      <c r="B85" s="285"/>
      <c r="C85" s="286" t="s">
        <v>81</v>
      </c>
      <c r="D85" s="287">
        <v>1953</v>
      </c>
      <c r="E85" s="288"/>
      <c r="F85" s="288"/>
      <c r="G85" s="288"/>
      <c r="H85" s="288"/>
      <c r="I85" s="288"/>
      <c r="J85" s="289"/>
      <c r="K85" s="290"/>
      <c r="L85" s="289"/>
      <c r="M85" s="289"/>
      <c r="N85" s="289"/>
      <c r="O85" s="289"/>
      <c r="P85" s="289"/>
      <c r="Q85" s="288"/>
      <c r="R85" s="288"/>
      <c r="S85" s="288"/>
      <c r="T85" s="290"/>
      <c r="U85" s="288"/>
      <c r="V85" s="288"/>
      <c r="W85" s="288"/>
      <c r="X85" s="288"/>
      <c r="Y85" s="291"/>
      <c r="Z85" s="292"/>
      <c r="AA85" s="293"/>
      <c r="AB85" s="294"/>
      <c r="AC85" s="29"/>
      <c r="AD85" s="346"/>
      <c r="AE85" s="347"/>
      <c r="AF85" s="29"/>
      <c r="AG85" s="29"/>
      <c r="AH85" s="29"/>
      <c r="AI85" s="29"/>
      <c r="AJ85" s="29"/>
      <c r="AK85" s="29"/>
    </row>
    <row r="86" spans="1:37">
      <c r="A86" s="284"/>
      <c r="B86" s="285"/>
      <c r="C86" s="295"/>
      <c r="D86" s="296"/>
      <c r="E86" s="288"/>
      <c r="F86" s="297"/>
      <c r="G86" s="297"/>
      <c r="H86" s="297"/>
      <c r="I86" s="288"/>
      <c r="J86" s="289"/>
      <c r="K86" s="298"/>
      <c r="L86" s="289"/>
      <c r="M86" s="289"/>
      <c r="N86" s="289"/>
      <c r="O86" s="289"/>
      <c r="P86" s="289"/>
      <c r="Q86" s="288"/>
      <c r="R86" s="288"/>
      <c r="S86" s="288"/>
      <c r="T86" s="298"/>
      <c r="U86" s="288"/>
      <c r="V86" s="288"/>
      <c r="W86" s="288"/>
      <c r="X86" s="288"/>
      <c r="Y86" s="299"/>
      <c r="Z86" s="300"/>
      <c r="AA86" s="301"/>
      <c r="AB86" s="302"/>
      <c r="AC86" s="29"/>
      <c r="AD86" s="346"/>
      <c r="AE86" s="347"/>
      <c r="AF86" s="16"/>
      <c r="AG86" s="16"/>
      <c r="AH86" s="29"/>
      <c r="AI86" s="16"/>
      <c r="AJ86" s="16"/>
      <c r="AK86" s="29"/>
    </row>
    <row r="87" spans="1:37" ht="13.5" thickBot="1">
      <c r="A87" s="303"/>
      <c r="B87" s="304"/>
      <c r="C87" s="305"/>
      <c r="D87" s="306"/>
      <c r="E87" s="307"/>
      <c r="F87" s="307"/>
      <c r="G87" s="307"/>
      <c r="H87" s="307"/>
      <c r="I87" s="308"/>
      <c r="J87" s="309"/>
      <c r="K87" s="310"/>
      <c r="L87" s="309"/>
      <c r="M87" s="309"/>
      <c r="N87" s="309"/>
      <c r="O87" s="309"/>
      <c r="P87" s="309"/>
      <c r="Q87" s="308"/>
      <c r="R87" s="308"/>
      <c r="S87" s="308"/>
      <c r="T87" s="310"/>
      <c r="U87" s="308"/>
      <c r="V87" s="308"/>
      <c r="W87" s="308"/>
      <c r="X87" s="308"/>
      <c r="Y87" s="311"/>
      <c r="Z87" s="312"/>
      <c r="AA87" s="313"/>
      <c r="AB87" s="314"/>
      <c r="AC87" s="16"/>
      <c r="AD87" s="348"/>
      <c r="AE87" s="349"/>
      <c r="AF87" s="16"/>
      <c r="AG87" s="16"/>
      <c r="AH87" s="29"/>
    </row>
    <row r="88" spans="1:37">
      <c r="B88" s="98">
        <v>21</v>
      </c>
      <c r="C88" s="98">
        <f>COUNTIF(C2:C87,"**")</f>
        <v>53</v>
      </c>
    </row>
    <row r="89" spans="1:37">
      <c r="B89" s="98" t="s">
        <v>31</v>
      </c>
      <c r="C89" s="98" t="s">
        <v>32</v>
      </c>
    </row>
  </sheetData>
  <mergeCells count="11">
    <mergeCell ref="AE51:AE54"/>
    <mergeCell ref="AD55:AD58"/>
    <mergeCell ref="AE63:AE67"/>
    <mergeCell ref="AE76:AE79"/>
    <mergeCell ref="AE84:AE87"/>
    <mergeCell ref="AD2:AD5"/>
    <mergeCell ref="AE6:AE9"/>
    <mergeCell ref="AD10:AD13"/>
    <mergeCell ref="AD14:AD17"/>
    <mergeCell ref="AD27:AD30"/>
    <mergeCell ref="AE35:AE38"/>
  </mergeCells>
  <printOptions horizontalCentered="1"/>
  <pageMargins left="0.39370078740157483" right="0.39370078740157483" top="0.98425196850393704" bottom="0.39370078740157483" header="0.59055118110236227" footer="0.15748031496062992"/>
  <pageSetup paperSize="9" scale="89" fitToHeight="4" orientation="landscape" r:id="rId1"/>
  <headerFooter alignWithMargins="0">
    <oddHeader>&amp;L&amp;"MS Sans Serif,Félkövér"&amp;12B&amp;10 kategória&amp;C&amp;"MS Sans Serif,Félkövér"XXI. Rezét Kupa&amp;"MS Sans Serif,Normál"
Pirtó&amp;R2018.04.14.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1"/>
  <sheetViews>
    <sheetView workbookViewId="0">
      <pane ySplit="1" topLeftCell="A2" activePane="bottomLeft" state="frozen"/>
      <selection activeCell="W2" sqref="W2"/>
      <selection pane="bottomLeft" activeCell="D39" sqref="D39"/>
    </sheetView>
  </sheetViews>
  <sheetFormatPr defaultRowHeight="12.75"/>
  <cols>
    <col min="1" max="1" width="3.5703125" style="1" customWidth="1"/>
    <col min="2" max="2" width="19.28515625" style="1" customWidth="1"/>
    <col min="3" max="3" width="21.28515625" style="1" customWidth="1"/>
    <col min="4" max="4" width="5.5703125" style="1" customWidth="1"/>
    <col min="5" max="9" width="4.140625" style="1" customWidth="1"/>
    <col min="10" max="10" width="4.140625" style="2" customWidth="1"/>
    <col min="11" max="11" width="4.5703125" style="2" bestFit="1" customWidth="1"/>
    <col min="12" max="19" width="4.140625" style="2" customWidth="1"/>
    <col min="20" max="20" width="4.5703125" style="2" bestFit="1" customWidth="1"/>
    <col min="21" max="25" width="4.140625" style="2" customWidth="1"/>
    <col min="26" max="26" width="5.7109375" style="1" customWidth="1"/>
    <col min="27" max="27" width="5.85546875" style="1" customWidth="1"/>
    <col min="28" max="28" width="8.7109375" style="1" customWidth="1"/>
    <col min="29" max="30" width="5.42578125" style="1" bestFit="1" customWidth="1"/>
    <col min="31" max="31" width="4.85546875" style="1" bestFit="1" customWidth="1"/>
    <col min="32" max="33" width="5.42578125" style="1" bestFit="1" customWidth="1"/>
    <col min="34" max="34" width="4.42578125" style="1" bestFit="1" customWidth="1"/>
    <col min="35" max="36" width="5.42578125" style="1" bestFit="1" customWidth="1"/>
    <col min="37" max="37" width="4.42578125" style="1" bestFit="1" customWidth="1"/>
    <col min="38" max="16384" width="9.140625" style="1"/>
  </cols>
  <sheetData>
    <row r="1" spans="1:37" ht="140.25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50</v>
      </c>
      <c r="F1" s="8" t="s">
        <v>116</v>
      </c>
      <c r="G1" s="8" t="s">
        <v>5</v>
      </c>
      <c r="H1" s="8" t="s">
        <v>117</v>
      </c>
      <c r="I1" s="10" t="s">
        <v>6</v>
      </c>
      <c r="J1" s="10" t="s">
        <v>118</v>
      </c>
      <c r="K1" s="9" t="s">
        <v>7</v>
      </c>
      <c r="L1" s="8" t="s">
        <v>119</v>
      </c>
      <c r="M1" s="8" t="s">
        <v>120</v>
      </c>
      <c r="N1" s="8" t="s">
        <v>121</v>
      </c>
      <c r="O1" s="8" t="s">
        <v>122</v>
      </c>
      <c r="P1" s="8" t="s">
        <v>8</v>
      </c>
      <c r="Q1" s="8" t="s">
        <v>9</v>
      </c>
      <c r="R1" s="8" t="s">
        <v>10</v>
      </c>
      <c r="S1" s="8" t="s">
        <v>123</v>
      </c>
      <c r="T1" s="9" t="s">
        <v>124</v>
      </c>
      <c r="U1" s="8" t="s">
        <v>35</v>
      </c>
      <c r="V1" s="8" t="s">
        <v>125</v>
      </c>
      <c r="W1" s="8" t="s">
        <v>36</v>
      </c>
      <c r="X1" s="8" t="s">
        <v>37</v>
      </c>
      <c r="Y1" s="11" t="s">
        <v>126</v>
      </c>
      <c r="Z1" s="12" t="s">
        <v>13</v>
      </c>
      <c r="AA1" s="13" t="s">
        <v>14</v>
      </c>
      <c r="AB1" s="14" t="s">
        <v>15</v>
      </c>
      <c r="AC1" s="15" t="s">
        <v>16</v>
      </c>
      <c r="AD1" s="15" t="s">
        <v>17</v>
      </c>
      <c r="AE1" s="15"/>
      <c r="AF1" s="15" t="s">
        <v>18</v>
      </c>
      <c r="AG1" s="15" t="s">
        <v>17</v>
      </c>
      <c r="AH1" s="16"/>
      <c r="AI1" s="15" t="s">
        <v>18</v>
      </c>
      <c r="AJ1" s="15" t="s">
        <v>19</v>
      </c>
      <c r="AK1" s="16"/>
    </row>
    <row r="2" spans="1:37">
      <c r="A2" s="17">
        <v>1</v>
      </c>
      <c r="B2" s="18" t="s">
        <v>167</v>
      </c>
      <c r="C2" s="19" t="s">
        <v>168</v>
      </c>
      <c r="D2" s="20">
        <v>1990</v>
      </c>
      <c r="E2" s="21">
        <v>0</v>
      </c>
      <c r="F2" s="21">
        <v>25</v>
      </c>
      <c r="G2" s="21">
        <v>0</v>
      </c>
      <c r="H2" s="21">
        <v>0</v>
      </c>
      <c r="I2" s="21">
        <v>0</v>
      </c>
      <c r="J2" s="22">
        <v>0</v>
      </c>
      <c r="K2" s="23">
        <f>2*(60*HOUR(AE4)+MINUTE(AE4))</f>
        <v>10</v>
      </c>
      <c r="L2" s="22">
        <v>0</v>
      </c>
      <c r="M2" s="22">
        <v>0</v>
      </c>
      <c r="N2" s="22">
        <v>0</v>
      </c>
      <c r="O2" s="22">
        <v>3</v>
      </c>
      <c r="P2" s="22">
        <v>0</v>
      </c>
      <c r="Q2" s="21">
        <v>0</v>
      </c>
      <c r="R2" s="21">
        <v>0</v>
      </c>
      <c r="S2" s="21">
        <v>0</v>
      </c>
      <c r="T2" s="23">
        <f>2*(60*HOUR(AH4)+MINUTE(AH4))</f>
        <v>2</v>
      </c>
      <c r="U2" s="21">
        <v>0</v>
      </c>
      <c r="V2" s="21">
        <v>0</v>
      </c>
      <c r="W2" s="21">
        <v>0</v>
      </c>
      <c r="X2" s="21">
        <v>0</v>
      </c>
      <c r="Y2" s="25">
        <f>2*(60*HOUR(AK4)+MINUTE(AK4))</f>
        <v>0</v>
      </c>
      <c r="Z2" s="26">
        <f>SUM(E2:J2,L2:S2,U2:X2)</f>
        <v>28</v>
      </c>
      <c r="AA2" s="27">
        <f>SUM(K2,T2,Y2)</f>
        <v>12</v>
      </c>
      <c r="AB2" s="28">
        <f>SUM(Z2:AA2)</f>
        <v>40</v>
      </c>
      <c r="AC2" s="29">
        <v>0.36458333333333331</v>
      </c>
      <c r="AD2" s="29">
        <v>0.3979166666666667</v>
      </c>
      <c r="AE2" s="29">
        <f>AD2-AC2</f>
        <v>3.3333333333333381E-2</v>
      </c>
      <c r="AF2" s="29">
        <v>0.40416666666666662</v>
      </c>
      <c r="AG2" s="29">
        <v>0.44375000000000003</v>
      </c>
      <c r="AH2" s="29">
        <f>AG2-AF2</f>
        <v>3.9583333333333415E-2</v>
      </c>
      <c r="AI2" s="29">
        <v>0.4513888888888889</v>
      </c>
      <c r="AJ2" s="29">
        <v>0.47569444444444442</v>
      </c>
      <c r="AK2" s="29">
        <f>AJ2-AI2</f>
        <v>2.4305555555555525E-2</v>
      </c>
    </row>
    <row r="3" spans="1:37">
      <c r="A3" s="30"/>
      <c r="B3" s="31"/>
      <c r="C3" s="32" t="s">
        <v>53</v>
      </c>
      <c r="D3" s="33">
        <v>1990</v>
      </c>
      <c r="E3" s="34"/>
      <c r="F3" s="34"/>
      <c r="G3" s="34"/>
      <c r="H3" s="34"/>
      <c r="I3" s="34"/>
      <c r="J3" s="35"/>
      <c r="K3" s="36"/>
      <c r="L3" s="35"/>
      <c r="M3" s="35"/>
      <c r="N3" s="35"/>
      <c r="O3" s="35"/>
      <c r="P3" s="35"/>
      <c r="Q3" s="34"/>
      <c r="R3" s="34"/>
      <c r="S3" s="34"/>
      <c r="T3" s="36"/>
      <c r="U3" s="34"/>
      <c r="V3" s="34"/>
      <c r="W3" s="34"/>
      <c r="X3" s="34"/>
      <c r="Y3" s="38"/>
      <c r="Z3" s="39"/>
      <c r="AA3" s="40"/>
      <c r="AB3" s="41"/>
      <c r="AC3" s="29"/>
      <c r="AD3" s="29"/>
      <c r="AE3" s="29">
        <v>2.9861111111111113E-2</v>
      </c>
      <c r="AF3" s="29"/>
      <c r="AG3" s="29"/>
      <c r="AH3" s="29">
        <v>4.027777777777778E-2</v>
      </c>
      <c r="AI3" s="29"/>
      <c r="AJ3" s="29"/>
      <c r="AK3" s="29">
        <v>2.4305555555555556E-2</v>
      </c>
    </row>
    <row r="4" spans="1:37">
      <c r="A4" s="30"/>
      <c r="B4" s="31"/>
      <c r="C4" s="42"/>
      <c r="D4" s="43"/>
      <c r="E4" s="34"/>
      <c r="F4" s="34"/>
      <c r="G4" s="34"/>
      <c r="H4" s="34"/>
      <c r="I4" s="34"/>
      <c r="J4" s="35"/>
      <c r="K4" s="36"/>
      <c r="L4" s="35"/>
      <c r="M4" s="35"/>
      <c r="N4" s="35"/>
      <c r="O4" s="35"/>
      <c r="P4" s="35"/>
      <c r="Q4" s="34"/>
      <c r="R4" s="34"/>
      <c r="S4" s="34"/>
      <c r="T4" s="36"/>
      <c r="U4" s="34"/>
      <c r="V4" s="34"/>
      <c r="W4" s="34"/>
      <c r="X4" s="34"/>
      <c r="Y4" s="38"/>
      <c r="Z4" s="39"/>
      <c r="AA4" s="40"/>
      <c r="AB4" s="41"/>
      <c r="AC4" s="29"/>
      <c r="AD4" s="29"/>
      <c r="AE4" s="29">
        <f>ABS(AE2-AE3)</f>
        <v>3.4722222222222689E-3</v>
      </c>
      <c r="AF4" s="16"/>
      <c r="AG4" s="16"/>
      <c r="AH4" s="29">
        <f>ABS(AH2-AH3)</f>
        <v>6.9444444444436565E-4</v>
      </c>
      <c r="AI4" s="16"/>
      <c r="AJ4" s="16"/>
      <c r="AK4" s="29">
        <f>ABS(AK2-AK3)</f>
        <v>3.1225022567582528E-17</v>
      </c>
    </row>
    <row r="5" spans="1:37" ht="13.5" thickBot="1">
      <c r="A5" s="44"/>
      <c r="B5" s="45"/>
      <c r="C5" s="46"/>
      <c r="D5" s="47"/>
      <c r="E5" s="48"/>
      <c r="F5" s="49"/>
      <c r="G5" s="49"/>
      <c r="H5" s="49"/>
      <c r="I5" s="48"/>
      <c r="J5" s="50"/>
      <c r="K5" s="51"/>
      <c r="L5" s="50"/>
      <c r="M5" s="50"/>
      <c r="N5" s="50"/>
      <c r="O5" s="50"/>
      <c r="P5" s="50"/>
      <c r="Q5" s="48"/>
      <c r="R5" s="48"/>
      <c r="S5" s="48"/>
      <c r="T5" s="51"/>
      <c r="U5" s="48"/>
      <c r="V5" s="48"/>
      <c r="W5" s="48"/>
      <c r="X5" s="48"/>
      <c r="Y5" s="53"/>
      <c r="Z5" s="54"/>
      <c r="AA5" s="55"/>
      <c r="AB5" s="56"/>
      <c r="AC5" s="16"/>
      <c r="AD5" s="16"/>
      <c r="AE5" s="29"/>
      <c r="AF5" s="16"/>
      <c r="AG5" s="16"/>
      <c r="AH5" s="29"/>
    </row>
    <row r="6" spans="1:37" ht="13.5" thickTop="1">
      <c r="A6" s="30">
        <v>2</v>
      </c>
      <c r="B6" s="31" t="s">
        <v>52</v>
      </c>
      <c r="C6" s="32" t="s">
        <v>169</v>
      </c>
      <c r="D6" s="72">
        <v>1973</v>
      </c>
      <c r="E6" s="21">
        <v>60</v>
      </c>
      <c r="F6" s="21">
        <v>25</v>
      </c>
      <c r="G6" s="21">
        <v>0</v>
      </c>
      <c r="H6" s="21">
        <v>0</v>
      </c>
      <c r="I6" s="21">
        <v>0</v>
      </c>
      <c r="J6" s="22">
        <v>0</v>
      </c>
      <c r="K6" s="23">
        <f>2*(60*HOUR(AE8)+MINUTE(AE8))</f>
        <v>12</v>
      </c>
      <c r="L6" s="22">
        <v>0</v>
      </c>
      <c r="M6" s="22">
        <v>0</v>
      </c>
      <c r="N6" s="22">
        <v>0</v>
      </c>
      <c r="O6" s="22">
        <v>26</v>
      </c>
      <c r="P6" s="22">
        <v>0</v>
      </c>
      <c r="Q6" s="21">
        <v>0</v>
      </c>
      <c r="R6" s="21">
        <v>60</v>
      </c>
      <c r="S6" s="21">
        <v>0</v>
      </c>
      <c r="T6" s="23">
        <f>2*(60*HOUR(AH8)+MINUTE(AH8))</f>
        <v>0</v>
      </c>
      <c r="U6" s="21">
        <v>0</v>
      </c>
      <c r="V6" s="21">
        <v>0</v>
      </c>
      <c r="W6" s="21">
        <v>0</v>
      </c>
      <c r="X6" s="21">
        <v>0</v>
      </c>
      <c r="Y6" s="25">
        <f>2*(60*HOUR(AK8)+MINUTE(AK8))</f>
        <v>4</v>
      </c>
      <c r="Z6" s="26">
        <f>SUM(E6:J6,L6:S6,U6:X6)</f>
        <v>171</v>
      </c>
      <c r="AA6" s="27">
        <f>SUM(K6,T6,Y6)</f>
        <v>16</v>
      </c>
      <c r="AB6" s="62">
        <f>SUM(Z6:AA6)</f>
        <v>187</v>
      </c>
      <c r="AC6" s="29">
        <v>0.35347222222222219</v>
      </c>
      <c r="AD6" s="29">
        <v>0.38750000000000001</v>
      </c>
      <c r="AE6" s="29">
        <f>AD6-AC6</f>
        <v>3.4027777777777823E-2</v>
      </c>
      <c r="AF6" s="29">
        <v>0.3923611111111111</v>
      </c>
      <c r="AG6" s="29">
        <v>0.43263888888888885</v>
      </c>
      <c r="AH6" s="29">
        <f>AG6-AF6</f>
        <v>4.0277777777777746E-2</v>
      </c>
      <c r="AI6" s="29">
        <v>0.43611111111111112</v>
      </c>
      <c r="AJ6" s="29">
        <v>0.46180555555555558</v>
      </c>
      <c r="AK6" s="29">
        <f>AJ6-AI6</f>
        <v>2.5694444444444464E-2</v>
      </c>
    </row>
    <row r="7" spans="1:37">
      <c r="A7" s="30"/>
      <c r="B7" s="31"/>
      <c r="C7" s="32" t="s">
        <v>39</v>
      </c>
      <c r="D7" s="63">
        <v>1972</v>
      </c>
      <c r="E7" s="34"/>
      <c r="F7" s="34"/>
      <c r="G7" s="34"/>
      <c r="H7" s="34"/>
      <c r="I7" s="34"/>
      <c r="J7" s="35"/>
      <c r="K7" s="64"/>
      <c r="L7" s="35"/>
      <c r="M7" s="35"/>
      <c r="N7" s="35"/>
      <c r="O7" s="35"/>
      <c r="P7" s="35"/>
      <c r="Q7" s="34"/>
      <c r="R7" s="34"/>
      <c r="S7" s="34"/>
      <c r="T7" s="64"/>
      <c r="U7" s="34"/>
      <c r="V7" s="34"/>
      <c r="W7" s="34"/>
      <c r="X7" s="34"/>
      <c r="Y7" s="65"/>
      <c r="Z7" s="66"/>
      <c r="AA7" s="67"/>
      <c r="AB7" s="41"/>
      <c r="AC7" s="29"/>
      <c r="AD7" s="29"/>
      <c r="AE7" s="29">
        <v>2.9861111111111113E-2</v>
      </c>
      <c r="AF7" s="29"/>
      <c r="AG7" s="29"/>
      <c r="AH7" s="29">
        <v>4.027777777777778E-2</v>
      </c>
      <c r="AI7" s="29"/>
      <c r="AJ7" s="29"/>
      <c r="AK7" s="29">
        <v>2.4305555555555556E-2</v>
      </c>
    </row>
    <row r="8" spans="1:37">
      <c r="A8" s="30"/>
      <c r="B8" s="31"/>
      <c r="C8" s="32" t="s">
        <v>40</v>
      </c>
      <c r="D8" s="63">
        <v>1974</v>
      </c>
      <c r="E8" s="34"/>
      <c r="F8" s="34"/>
      <c r="G8" s="34"/>
      <c r="H8" s="34"/>
      <c r="I8" s="34"/>
      <c r="J8" s="35"/>
      <c r="K8" s="64"/>
      <c r="L8" s="35"/>
      <c r="M8" s="35"/>
      <c r="N8" s="35"/>
      <c r="O8" s="35"/>
      <c r="P8" s="35"/>
      <c r="Q8" s="34"/>
      <c r="R8" s="34"/>
      <c r="S8" s="34"/>
      <c r="T8" s="64"/>
      <c r="U8" s="34"/>
      <c r="V8" s="34"/>
      <c r="W8" s="34"/>
      <c r="X8" s="34"/>
      <c r="Y8" s="65"/>
      <c r="Z8" s="66"/>
      <c r="AA8" s="67"/>
      <c r="AB8" s="41"/>
      <c r="AC8" s="29"/>
      <c r="AD8" s="29"/>
      <c r="AE8" s="29">
        <f>ABS(AE6-AE7)</f>
        <v>4.1666666666667108E-3</v>
      </c>
      <c r="AF8" s="16"/>
      <c r="AG8" s="16"/>
      <c r="AH8" s="29">
        <f>ABS(AH6-AH7)</f>
        <v>3.4694469519536142E-17</v>
      </c>
      <c r="AI8" s="16"/>
      <c r="AJ8" s="16"/>
      <c r="AK8" s="29">
        <f>ABS(AK6-AK7)</f>
        <v>1.3888888888889082E-3</v>
      </c>
    </row>
    <row r="9" spans="1:37" ht="13.5" thickBot="1">
      <c r="A9" s="44"/>
      <c r="B9" s="75"/>
      <c r="C9" s="76" t="s">
        <v>41</v>
      </c>
      <c r="D9" s="47">
        <v>1978</v>
      </c>
      <c r="E9" s="48"/>
      <c r="F9" s="48"/>
      <c r="G9" s="48"/>
      <c r="H9" s="48"/>
      <c r="I9" s="48"/>
      <c r="J9" s="50"/>
      <c r="K9" s="51"/>
      <c r="L9" s="50"/>
      <c r="M9" s="50"/>
      <c r="N9" s="50"/>
      <c r="O9" s="50"/>
      <c r="P9" s="50"/>
      <c r="Q9" s="48"/>
      <c r="R9" s="48"/>
      <c r="S9" s="48"/>
      <c r="T9" s="51"/>
      <c r="U9" s="48"/>
      <c r="V9" s="48"/>
      <c r="W9" s="48"/>
      <c r="X9" s="48"/>
      <c r="Y9" s="53"/>
      <c r="Z9" s="77"/>
      <c r="AA9" s="78"/>
      <c r="AB9" s="79"/>
      <c r="AC9" s="16"/>
      <c r="AD9" s="16"/>
      <c r="AE9" s="29"/>
      <c r="AF9" s="16"/>
      <c r="AG9" s="16"/>
      <c r="AH9" s="29"/>
    </row>
    <row r="10" spans="1:37" ht="13.5" thickTop="1">
      <c r="A10" s="17">
        <v>3</v>
      </c>
      <c r="B10" s="18" t="s">
        <v>170</v>
      </c>
      <c r="C10" s="19" t="s">
        <v>171</v>
      </c>
      <c r="D10" s="20">
        <v>1982</v>
      </c>
      <c r="E10" s="21">
        <v>60</v>
      </c>
      <c r="F10" s="21">
        <v>0</v>
      </c>
      <c r="G10" s="21">
        <v>0</v>
      </c>
      <c r="H10" s="21">
        <v>20</v>
      </c>
      <c r="I10" s="21">
        <v>0</v>
      </c>
      <c r="J10" s="22">
        <v>0</v>
      </c>
      <c r="K10" s="23">
        <f>2*(60*HOUR(AE12)+MINUTE(AE12))</f>
        <v>6</v>
      </c>
      <c r="L10" s="22">
        <v>0</v>
      </c>
      <c r="M10" s="22">
        <v>0</v>
      </c>
      <c r="N10" s="22">
        <v>0</v>
      </c>
      <c r="O10" s="22">
        <v>53</v>
      </c>
      <c r="P10" s="22">
        <v>0</v>
      </c>
      <c r="Q10" s="21">
        <v>0</v>
      </c>
      <c r="R10" s="21">
        <v>0</v>
      </c>
      <c r="S10" s="21">
        <v>0</v>
      </c>
      <c r="T10" s="23">
        <f>2*(60*HOUR(AH12)+MINUTE(AH12))</f>
        <v>2</v>
      </c>
      <c r="U10" s="21">
        <v>0</v>
      </c>
      <c r="V10" s="21">
        <v>30</v>
      </c>
      <c r="W10" s="21">
        <v>0</v>
      </c>
      <c r="X10" s="21">
        <v>0</v>
      </c>
      <c r="Y10" s="25">
        <f>2*(60*HOUR(AK12)+MINUTE(AK12))</f>
        <v>22</v>
      </c>
      <c r="Z10" s="26">
        <f>SUM(E10:J10,L10:S10,U10:X10)</f>
        <v>163</v>
      </c>
      <c r="AA10" s="27">
        <f>SUM(K10,T10,Y10)</f>
        <v>30</v>
      </c>
      <c r="AB10" s="28">
        <f>SUM(Z10:AA10)</f>
        <v>193</v>
      </c>
      <c r="AC10" s="29">
        <v>0.35833333333333334</v>
      </c>
      <c r="AD10" s="29">
        <v>0.39027777777777778</v>
      </c>
      <c r="AE10" s="29">
        <f>AD10-AC10</f>
        <v>3.1944444444444442E-2</v>
      </c>
      <c r="AF10" s="29">
        <v>0.39583333333333331</v>
      </c>
      <c r="AG10" s="29">
        <v>0.4368055555555555</v>
      </c>
      <c r="AH10" s="29">
        <f>AG10-AF10</f>
        <v>4.0972222222222188E-2</v>
      </c>
      <c r="AI10" s="29">
        <v>0.44097222222222227</v>
      </c>
      <c r="AJ10" s="29">
        <v>0.47291666666666665</v>
      </c>
      <c r="AK10" s="29">
        <f>AJ10-AI10</f>
        <v>3.1944444444444386E-2</v>
      </c>
    </row>
    <row r="11" spans="1:37">
      <c r="A11" s="30"/>
      <c r="B11" s="31"/>
      <c r="C11" s="32" t="s">
        <v>172</v>
      </c>
      <c r="D11" s="33">
        <v>1991</v>
      </c>
      <c r="E11" s="34"/>
      <c r="F11" s="34"/>
      <c r="G11" s="34"/>
      <c r="H11" s="34"/>
      <c r="I11" s="34"/>
      <c r="J11" s="35"/>
      <c r="K11" s="36"/>
      <c r="L11" s="35"/>
      <c r="M11" s="35"/>
      <c r="N11" s="35"/>
      <c r="O11" s="35"/>
      <c r="P11" s="35"/>
      <c r="Q11" s="34"/>
      <c r="R11" s="34"/>
      <c r="S11" s="34"/>
      <c r="T11" s="36"/>
      <c r="U11" s="34"/>
      <c r="V11" s="34"/>
      <c r="W11" s="34"/>
      <c r="X11" s="34"/>
      <c r="Y11" s="38"/>
      <c r="Z11" s="39"/>
      <c r="AA11" s="40"/>
      <c r="AB11" s="41"/>
      <c r="AC11" s="29"/>
      <c r="AD11" s="29"/>
      <c r="AE11" s="29">
        <v>2.9861111111111113E-2</v>
      </c>
      <c r="AF11" s="29"/>
      <c r="AG11" s="29"/>
      <c r="AH11" s="29">
        <v>4.027777777777778E-2</v>
      </c>
      <c r="AI11" s="29"/>
      <c r="AJ11" s="29"/>
      <c r="AK11" s="29">
        <v>2.4305555555555556E-2</v>
      </c>
    </row>
    <row r="12" spans="1:37">
      <c r="A12" s="30"/>
      <c r="B12" s="31"/>
      <c r="C12" s="42"/>
      <c r="D12" s="43"/>
      <c r="E12" s="34"/>
      <c r="F12" s="34"/>
      <c r="G12" s="34"/>
      <c r="H12" s="34"/>
      <c r="I12" s="34"/>
      <c r="J12" s="35"/>
      <c r="K12" s="36"/>
      <c r="L12" s="35"/>
      <c r="M12" s="35"/>
      <c r="N12" s="35"/>
      <c r="O12" s="35"/>
      <c r="P12" s="35"/>
      <c r="Q12" s="34"/>
      <c r="R12" s="34"/>
      <c r="S12" s="34"/>
      <c r="T12" s="36"/>
      <c r="U12" s="34"/>
      <c r="V12" s="34"/>
      <c r="W12" s="34"/>
      <c r="X12" s="34"/>
      <c r="Y12" s="38"/>
      <c r="Z12" s="39"/>
      <c r="AA12" s="40"/>
      <c r="AB12" s="41"/>
      <c r="AC12" s="29"/>
      <c r="AD12" s="29"/>
      <c r="AE12" s="29">
        <f>ABS(AE10-AE11)</f>
        <v>2.0833333333333294E-3</v>
      </c>
      <c r="AF12" s="16"/>
      <c r="AG12" s="16"/>
      <c r="AH12" s="29">
        <f>ABS(AH10-AH11)</f>
        <v>6.9444444444440728E-4</v>
      </c>
      <c r="AI12" s="16"/>
      <c r="AJ12" s="16"/>
      <c r="AK12" s="29">
        <f>ABS(AK10-AK11)</f>
        <v>7.6388888888888305E-3</v>
      </c>
    </row>
    <row r="13" spans="1:37" ht="13.5" thickBot="1">
      <c r="A13" s="44"/>
      <c r="B13" s="45"/>
      <c r="C13" s="46"/>
      <c r="D13" s="47"/>
      <c r="E13" s="48"/>
      <c r="F13" s="49"/>
      <c r="G13" s="49"/>
      <c r="H13" s="49"/>
      <c r="I13" s="48"/>
      <c r="J13" s="50"/>
      <c r="K13" s="51"/>
      <c r="L13" s="50"/>
      <c r="M13" s="50"/>
      <c r="N13" s="50"/>
      <c r="O13" s="50"/>
      <c r="P13" s="50"/>
      <c r="Q13" s="48"/>
      <c r="R13" s="48"/>
      <c r="S13" s="48"/>
      <c r="T13" s="51"/>
      <c r="U13" s="48"/>
      <c r="V13" s="48"/>
      <c r="W13" s="48"/>
      <c r="X13" s="48"/>
      <c r="Y13" s="53"/>
      <c r="Z13" s="54"/>
      <c r="AA13" s="55"/>
      <c r="AB13" s="56"/>
      <c r="AC13" s="16"/>
      <c r="AD13" s="16"/>
      <c r="AE13" s="29"/>
      <c r="AF13" s="16"/>
      <c r="AG13" s="16"/>
      <c r="AH13" s="29"/>
    </row>
    <row r="14" spans="1:37" ht="13.5" thickTop="1">
      <c r="A14" s="30">
        <v>4</v>
      </c>
      <c r="B14" s="31" t="s">
        <v>173</v>
      </c>
      <c r="C14" s="32" t="s">
        <v>43</v>
      </c>
      <c r="D14" s="33">
        <v>1971</v>
      </c>
      <c r="E14" s="21">
        <v>0</v>
      </c>
      <c r="F14" s="21">
        <v>15</v>
      </c>
      <c r="G14" s="21">
        <v>0</v>
      </c>
      <c r="H14" s="21">
        <v>80</v>
      </c>
      <c r="I14" s="21">
        <v>0</v>
      </c>
      <c r="J14" s="22">
        <v>0</v>
      </c>
      <c r="K14" s="23">
        <f>2*(60*HOUR(AE16)+MINUTE(AE16))</f>
        <v>46</v>
      </c>
      <c r="L14" s="22">
        <v>0</v>
      </c>
      <c r="M14" s="22">
        <v>0</v>
      </c>
      <c r="N14" s="22">
        <v>0</v>
      </c>
      <c r="O14" s="22">
        <v>6</v>
      </c>
      <c r="P14" s="22">
        <v>60</v>
      </c>
      <c r="Q14" s="21">
        <v>0</v>
      </c>
      <c r="R14" s="21">
        <v>0</v>
      </c>
      <c r="S14" s="21">
        <v>0</v>
      </c>
      <c r="T14" s="23">
        <f>2*(60*HOUR(AH16)+MINUTE(AH16))</f>
        <v>2</v>
      </c>
      <c r="U14" s="21">
        <v>0</v>
      </c>
      <c r="V14" s="21">
        <v>0</v>
      </c>
      <c r="W14" s="21">
        <v>0</v>
      </c>
      <c r="X14" s="21">
        <v>0</v>
      </c>
      <c r="Y14" s="25">
        <f>2*(60*HOUR(AK16)+MINUTE(AK16))</f>
        <v>12</v>
      </c>
      <c r="Z14" s="26">
        <f>SUM(E14:J14,L14:S14,U14:X14)</f>
        <v>161</v>
      </c>
      <c r="AA14" s="27">
        <f>SUM(K14,T14,Y14)</f>
        <v>60</v>
      </c>
      <c r="AB14" s="62">
        <f>SUM(Z14:AA14)</f>
        <v>221</v>
      </c>
      <c r="AC14" s="29">
        <v>0.34722222222222227</v>
      </c>
      <c r="AD14" s="29">
        <v>0.39305555555555555</v>
      </c>
      <c r="AE14" s="29">
        <f>AD14-AC14</f>
        <v>4.5833333333333282E-2</v>
      </c>
      <c r="AF14" s="29">
        <v>0.3979166666666667</v>
      </c>
      <c r="AG14" s="29">
        <v>0.4375</v>
      </c>
      <c r="AH14" s="29">
        <f>AG14-AF14</f>
        <v>3.9583333333333304E-2</v>
      </c>
      <c r="AI14" s="29">
        <v>0.44444444444444442</v>
      </c>
      <c r="AJ14" s="29">
        <v>0.47291666666666665</v>
      </c>
      <c r="AK14" s="29">
        <f>AJ14-AI14</f>
        <v>2.8472222222222232E-2</v>
      </c>
    </row>
    <row r="15" spans="1:37">
      <c r="A15" s="30"/>
      <c r="B15" s="31"/>
      <c r="C15" s="85" t="s">
        <v>44</v>
      </c>
      <c r="D15" s="33">
        <v>1971</v>
      </c>
      <c r="E15" s="34"/>
      <c r="F15" s="34"/>
      <c r="G15" s="34"/>
      <c r="H15" s="34"/>
      <c r="I15" s="34"/>
      <c r="J15" s="35"/>
      <c r="K15" s="36"/>
      <c r="L15" s="35"/>
      <c r="M15" s="35"/>
      <c r="N15" s="35"/>
      <c r="O15" s="35"/>
      <c r="P15" s="35"/>
      <c r="Q15" s="34"/>
      <c r="R15" s="34"/>
      <c r="S15" s="34"/>
      <c r="T15" s="36"/>
      <c r="U15" s="34"/>
      <c r="V15" s="34"/>
      <c r="W15" s="34"/>
      <c r="X15" s="34"/>
      <c r="Y15" s="38"/>
      <c r="Z15" s="39"/>
      <c r="AA15" s="40"/>
      <c r="AB15" s="41"/>
      <c r="AC15" s="29"/>
      <c r="AD15" s="29"/>
      <c r="AE15" s="29">
        <v>2.9861111111111113E-2</v>
      </c>
      <c r="AF15" s="29"/>
      <c r="AG15" s="29"/>
      <c r="AH15" s="29">
        <v>4.027777777777778E-2</v>
      </c>
      <c r="AI15" s="29"/>
      <c r="AJ15" s="29"/>
      <c r="AK15" s="29">
        <v>2.4305555555555556E-2</v>
      </c>
    </row>
    <row r="16" spans="1:37">
      <c r="A16" s="30"/>
      <c r="B16" s="31"/>
      <c r="C16" s="32" t="s">
        <v>42</v>
      </c>
      <c r="D16" s="63">
        <v>1974</v>
      </c>
      <c r="E16" s="34"/>
      <c r="F16" s="81"/>
      <c r="G16" s="81"/>
      <c r="H16" s="81"/>
      <c r="I16" s="34"/>
      <c r="J16" s="35"/>
      <c r="K16" s="64"/>
      <c r="L16" s="35"/>
      <c r="M16" s="35"/>
      <c r="N16" s="35"/>
      <c r="O16" s="35"/>
      <c r="P16" s="35"/>
      <c r="Q16" s="34"/>
      <c r="R16" s="34"/>
      <c r="S16" s="34"/>
      <c r="T16" s="64"/>
      <c r="U16" s="34"/>
      <c r="V16" s="34"/>
      <c r="W16" s="34"/>
      <c r="X16" s="34"/>
      <c r="Y16" s="65"/>
      <c r="Z16" s="82"/>
      <c r="AA16" s="83"/>
      <c r="AB16" s="84"/>
      <c r="AC16" s="29"/>
      <c r="AD16" s="29"/>
      <c r="AE16" s="29">
        <f>ABS(AE14-AE15)</f>
        <v>1.5972222222222169E-2</v>
      </c>
      <c r="AF16" s="16"/>
      <c r="AG16" s="16"/>
      <c r="AH16" s="29">
        <f>ABS(AH14-AH15)</f>
        <v>6.9444444444447667E-4</v>
      </c>
      <c r="AI16" s="16"/>
      <c r="AJ16" s="16"/>
      <c r="AK16" s="29">
        <f>ABS(AK14-AK15)</f>
        <v>4.1666666666666761E-3</v>
      </c>
    </row>
    <row r="17" spans="1:37" ht="13.5" thickBot="1">
      <c r="A17" s="30"/>
      <c r="B17" s="68"/>
      <c r="C17" s="42" t="s">
        <v>174</v>
      </c>
      <c r="D17" s="74">
        <v>1968</v>
      </c>
      <c r="E17" s="81"/>
      <c r="F17" s="81"/>
      <c r="G17" s="81"/>
      <c r="H17" s="81"/>
      <c r="I17" s="34"/>
      <c r="J17" s="35"/>
      <c r="K17" s="64"/>
      <c r="L17" s="35"/>
      <c r="M17" s="35"/>
      <c r="N17" s="35"/>
      <c r="O17" s="35"/>
      <c r="P17" s="35"/>
      <c r="Q17" s="34"/>
      <c r="R17" s="34"/>
      <c r="S17" s="34"/>
      <c r="T17" s="64"/>
      <c r="U17" s="34"/>
      <c r="V17" s="34"/>
      <c r="W17" s="34"/>
      <c r="X17" s="34"/>
      <c r="Y17" s="65"/>
      <c r="Z17" s="82"/>
      <c r="AA17" s="83"/>
      <c r="AB17" s="84"/>
      <c r="AC17" s="16"/>
      <c r="AD17" s="16"/>
      <c r="AE17" s="29"/>
      <c r="AF17" s="16"/>
      <c r="AG17" s="16"/>
      <c r="AH17" s="29"/>
    </row>
    <row r="18" spans="1:37" ht="13.5" thickTop="1">
      <c r="A18" s="69">
        <v>5</v>
      </c>
      <c r="B18" s="70" t="s">
        <v>54</v>
      </c>
      <c r="C18" s="166" t="s">
        <v>55</v>
      </c>
      <c r="D18" s="72">
        <v>1964</v>
      </c>
      <c r="E18" s="58">
        <v>60</v>
      </c>
      <c r="F18" s="58">
        <v>5</v>
      </c>
      <c r="G18" s="58">
        <v>0</v>
      </c>
      <c r="H18" s="58">
        <v>40</v>
      </c>
      <c r="I18" s="58">
        <v>0</v>
      </c>
      <c r="J18" s="59">
        <v>0</v>
      </c>
      <c r="K18" s="127">
        <f>2*(60*HOUR(AE20)+MINUTE(AE20))</f>
        <v>38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8">
        <v>60</v>
      </c>
      <c r="R18" s="58">
        <v>0</v>
      </c>
      <c r="S18" s="58">
        <v>0</v>
      </c>
      <c r="T18" s="127">
        <f>2*(60*HOUR(AH20)+MINUTE(AH20))</f>
        <v>10</v>
      </c>
      <c r="U18" s="58">
        <v>0</v>
      </c>
      <c r="V18" s="58">
        <v>0</v>
      </c>
      <c r="W18" s="58">
        <v>60</v>
      </c>
      <c r="X18" s="58">
        <v>0</v>
      </c>
      <c r="Y18" s="60">
        <f>2*(60*HOUR(AK20)+MINUTE(AK20))</f>
        <v>0</v>
      </c>
      <c r="Z18" s="167">
        <f>SUM(E18:J18,L18:S18,U18:X18)</f>
        <v>225</v>
      </c>
      <c r="AA18" s="61">
        <f>SUM(K18,T18,Y18)</f>
        <v>48</v>
      </c>
      <c r="AB18" s="62">
        <f>SUM(Z18:AA18)</f>
        <v>273</v>
      </c>
      <c r="AC18" s="29">
        <v>0.35138888888888892</v>
      </c>
      <c r="AD18" s="29">
        <v>0.39444444444444443</v>
      </c>
      <c r="AE18" s="29">
        <f>AD18-AC18</f>
        <v>4.3055555555555514E-2</v>
      </c>
      <c r="AF18" s="29">
        <v>0.40208333333333335</v>
      </c>
      <c r="AG18" s="29">
        <v>0.4458333333333333</v>
      </c>
      <c r="AH18" s="29">
        <f>AG18-AF18</f>
        <v>4.3749999999999956E-2</v>
      </c>
      <c r="AI18" s="29">
        <v>0.45763888888888887</v>
      </c>
      <c r="AJ18" s="29">
        <v>0.48194444444444445</v>
      </c>
      <c r="AK18" s="29">
        <f>AJ18-AI18</f>
        <v>2.430555555555558E-2</v>
      </c>
    </row>
    <row r="19" spans="1:37">
      <c r="A19" s="30"/>
      <c r="B19" s="31"/>
      <c r="C19" s="32" t="s">
        <v>46</v>
      </c>
      <c r="D19" s="63">
        <v>1966</v>
      </c>
      <c r="E19" s="34"/>
      <c r="F19" s="34"/>
      <c r="G19" s="34"/>
      <c r="H19" s="34"/>
      <c r="I19" s="34"/>
      <c r="J19" s="35"/>
      <c r="K19" s="64"/>
      <c r="L19" s="35"/>
      <c r="M19" s="35"/>
      <c r="N19" s="35"/>
      <c r="O19" s="35"/>
      <c r="P19" s="35"/>
      <c r="Q19" s="34"/>
      <c r="R19" s="34"/>
      <c r="S19" s="34"/>
      <c r="T19" s="64"/>
      <c r="U19" s="34"/>
      <c r="V19" s="34"/>
      <c r="W19" s="34"/>
      <c r="X19" s="34"/>
      <c r="Y19" s="65"/>
      <c r="Z19" s="66"/>
      <c r="AA19" s="67"/>
      <c r="AB19" s="41"/>
      <c r="AC19" s="29"/>
      <c r="AD19" s="29"/>
      <c r="AE19" s="29">
        <v>2.9861111111111113E-2</v>
      </c>
      <c r="AF19" s="29"/>
      <c r="AG19" s="29"/>
      <c r="AH19" s="29">
        <v>4.027777777777778E-2</v>
      </c>
      <c r="AI19" s="29"/>
      <c r="AJ19" s="29"/>
      <c r="AK19" s="29">
        <v>2.4305555555555556E-2</v>
      </c>
    </row>
    <row r="20" spans="1:37">
      <c r="A20" s="30"/>
      <c r="B20" s="31"/>
      <c r="C20" s="32" t="s">
        <v>47</v>
      </c>
      <c r="D20" s="63">
        <v>2003</v>
      </c>
      <c r="E20" s="34"/>
      <c r="F20" s="34"/>
      <c r="G20" s="34"/>
      <c r="H20" s="34"/>
      <c r="I20" s="34"/>
      <c r="J20" s="35"/>
      <c r="K20" s="64"/>
      <c r="L20" s="35"/>
      <c r="M20" s="35"/>
      <c r="N20" s="35"/>
      <c r="O20" s="35"/>
      <c r="P20" s="35"/>
      <c r="Q20" s="34"/>
      <c r="R20" s="34"/>
      <c r="S20" s="34"/>
      <c r="T20" s="64"/>
      <c r="U20" s="34"/>
      <c r="V20" s="34"/>
      <c r="W20" s="34"/>
      <c r="X20" s="34"/>
      <c r="Y20" s="65"/>
      <c r="Z20" s="66"/>
      <c r="AA20" s="67"/>
      <c r="AB20" s="41"/>
      <c r="AC20" s="29"/>
      <c r="AD20" s="29"/>
      <c r="AE20" s="29">
        <f>ABS(AE18-AE19)</f>
        <v>1.3194444444444401E-2</v>
      </c>
      <c r="AF20" s="16"/>
      <c r="AG20" s="16"/>
      <c r="AH20" s="29">
        <f>ABS(AH18-AH19)</f>
        <v>3.4722222222221752E-3</v>
      </c>
      <c r="AI20" s="16"/>
      <c r="AJ20" s="16"/>
      <c r="AK20" s="29">
        <f>ABS(AK18-AK19)</f>
        <v>2.4286128663675299E-17</v>
      </c>
    </row>
    <row r="21" spans="1:37" ht="13.5" thickBot="1">
      <c r="A21" s="44"/>
      <c r="B21" s="75"/>
      <c r="C21" s="76"/>
      <c r="D21" s="47"/>
      <c r="E21" s="48"/>
      <c r="F21" s="48"/>
      <c r="G21" s="48"/>
      <c r="H21" s="48"/>
      <c r="I21" s="48"/>
      <c r="J21" s="50"/>
      <c r="K21" s="51"/>
      <c r="L21" s="50"/>
      <c r="M21" s="50"/>
      <c r="N21" s="50"/>
      <c r="O21" s="50"/>
      <c r="P21" s="50"/>
      <c r="Q21" s="48"/>
      <c r="R21" s="48"/>
      <c r="S21" s="48"/>
      <c r="T21" s="51"/>
      <c r="U21" s="48"/>
      <c r="V21" s="48"/>
      <c r="W21" s="48"/>
      <c r="X21" s="48"/>
      <c r="Y21" s="53"/>
      <c r="Z21" s="77"/>
      <c r="AA21" s="78"/>
      <c r="AB21" s="79"/>
      <c r="AC21" s="16"/>
      <c r="AD21" s="16"/>
      <c r="AE21" s="29"/>
      <c r="AF21" s="16"/>
      <c r="AG21" s="16"/>
      <c r="AH21" s="29"/>
    </row>
    <row r="22" spans="1:37" ht="13.5" thickTop="1">
      <c r="A22" s="30">
        <v>6</v>
      </c>
      <c r="B22" s="169" t="s">
        <v>177</v>
      </c>
      <c r="C22" s="154" t="s">
        <v>56</v>
      </c>
      <c r="D22" s="33">
        <v>1973</v>
      </c>
      <c r="E22" s="34">
        <v>60</v>
      </c>
      <c r="F22" s="34">
        <v>15</v>
      </c>
      <c r="G22" s="34">
        <v>0</v>
      </c>
      <c r="H22" s="34">
        <v>60</v>
      </c>
      <c r="I22" s="34">
        <v>0</v>
      </c>
      <c r="J22" s="35">
        <v>0</v>
      </c>
      <c r="K22" s="36">
        <f>2*(60*HOUR(AE24)+MINUTE(AE24))</f>
        <v>38</v>
      </c>
      <c r="L22" s="35">
        <v>0</v>
      </c>
      <c r="M22" s="35">
        <v>0</v>
      </c>
      <c r="N22" s="35">
        <v>0</v>
      </c>
      <c r="O22" s="35">
        <v>2</v>
      </c>
      <c r="P22" s="35">
        <v>0</v>
      </c>
      <c r="Q22" s="34">
        <v>60</v>
      </c>
      <c r="R22" s="34">
        <v>0</v>
      </c>
      <c r="S22" s="34">
        <v>0</v>
      </c>
      <c r="T22" s="36">
        <f>2*(60*HOUR(AH24)+MINUTE(AH24))</f>
        <v>14</v>
      </c>
      <c r="U22" s="34">
        <v>0</v>
      </c>
      <c r="V22" s="34">
        <v>30</v>
      </c>
      <c r="W22" s="34">
        <v>0</v>
      </c>
      <c r="X22" s="34">
        <v>0</v>
      </c>
      <c r="Y22" s="38">
        <f>2*(60*HOUR(AK24)+MINUTE(AK24))</f>
        <v>10</v>
      </c>
      <c r="Z22" s="165">
        <f>SUM(E22:J22,L22:S22,U22:X22)</f>
        <v>227</v>
      </c>
      <c r="AA22" s="40">
        <f>SUM(K22,T22,Y22)</f>
        <v>62</v>
      </c>
      <c r="AB22" s="41">
        <f>SUM(Z22:AA22)</f>
        <v>289</v>
      </c>
      <c r="AC22" s="29">
        <v>0.34930555555555554</v>
      </c>
      <c r="AD22" s="29">
        <v>0.3923611111111111</v>
      </c>
      <c r="AE22" s="29">
        <f>AD22-AC22</f>
        <v>4.3055555555555569E-2</v>
      </c>
      <c r="AF22" s="29">
        <v>0.39999999999999997</v>
      </c>
      <c r="AG22" s="29">
        <v>0.44513888888888892</v>
      </c>
      <c r="AH22" s="29">
        <f>AG22-AF22</f>
        <v>4.5138888888888951E-2</v>
      </c>
      <c r="AI22" s="29">
        <v>0.45555555555555555</v>
      </c>
      <c r="AJ22" s="29">
        <v>0.48333333333333334</v>
      </c>
      <c r="AK22" s="29">
        <f>AJ22-AI22</f>
        <v>2.777777777777779E-2</v>
      </c>
    </row>
    <row r="23" spans="1:37">
      <c r="A23" s="30"/>
      <c r="B23" s="31"/>
      <c r="C23" s="32" t="s">
        <v>45</v>
      </c>
      <c r="D23" s="33">
        <v>1954</v>
      </c>
      <c r="E23" s="34"/>
      <c r="F23" s="34"/>
      <c r="G23" s="34"/>
      <c r="H23" s="34"/>
      <c r="I23" s="34"/>
      <c r="J23" s="35"/>
      <c r="K23" s="36"/>
      <c r="L23" s="35"/>
      <c r="M23" s="35"/>
      <c r="N23" s="35"/>
      <c r="O23" s="35"/>
      <c r="P23" s="35"/>
      <c r="Q23" s="34"/>
      <c r="R23" s="34"/>
      <c r="S23" s="34"/>
      <c r="T23" s="36"/>
      <c r="U23" s="34"/>
      <c r="V23" s="34"/>
      <c r="W23" s="34"/>
      <c r="X23" s="34"/>
      <c r="Y23" s="38"/>
      <c r="Z23" s="39"/>
      <c r="AA23" s="67"/>
      <c r="AB23" s="41"/>
      <c r="AC23" s="29"/>
      <c r="AD23" s="29"/>
      <c r="AE23" s="29">
        <v>2.9861111111111113E-2</v>
      </c>
      <c r="AF23" s="29"/>
      <c r="AG23" s="29"/>
      <c r="AH23" s="29">
        <v>4.027777777777778E-2</v>
      </c>
      <c r="AI23" s="29"/>
      <c r="AJ23" s="29"/>
      <c r="AK23" s="29">
        <v>2.4305555555555556E-2</v>
      </c>
    </row>
    <row r="24" spans="1:37">
      <c r="A24" s="30"/>
      <c r="B24" s="31"/>
      <c r="C24" s="32" t="s">
        <v>178</v>
      </c>
      <c r="D24" s="63">
        <v>2001</v>
      </c>
      <c r="E24" s="34"/>
      <c r="F24" s="34"/>
      <c r="G24" s="34"/>
      <c r="H24" s="34"/>
      <c r="I24" s="34"/>
      <c r="J24" s="35"/>
      <c r="K24" s="64"/>
      <c r="L24" s="35"/>
      <c r="M24" s="35"/>
      <c r="N24" s="35"/>
      <c r="O24" s="35"/>
      <c r="P24" s="35"/>
      <c r="Q24" s="34"/>
      <c r="R24" s="34"/>
      <c r="S24" s="34"/>
      <c r="T24" s="64"/>
      <c r="U24" s="34"/>
      <c r="V24" s="34"/>
      <c r="W24" s="34"/>
      <c r="X24" s="34"/>
      <c r="Y24" s="65"/>
      <c r="Z24" s="66"/>
      <c r="AA24" s="67"/>
      <c r="AB24" s="41"/>
      <c r="AC24" s="29"/>
      <c r="AD24" s="29"/>
      <c r="AE24" s="29">
        <f>ABS(AE22-AE23)</f>
        <v>1.3194444444444457E-2</v>
      </c>
      <c r="AF24" s="16"/>
      <c r="AG24" s="16"/>
      <c r="AH24" s="29">
        <f>ABS(AH22-AH23)</f>
        <v>4.8611111111111702E-3</v>
      </c>
      <c r="AI24" s="16"/>
      <c r="AJ24" s="16"/>
      <c r="AK24" s="29">
        <f>ABS(AK22-AK23)</f>
        <v>3.4722222222222342E-3</v>
      </c>
    </row>
    <row r="25" spans="1:37" ht="13.5" thickBot="1">
      <c r="A25" s="44"/>
      <c r="B25" s="75"/>
      <c r="C25" s="76"/>
      <c r="D25" s="47"/>
      <c r="E25" s="48"/>
      <c r="F25" s="48"/>
      <c r="G25" s="48"/>
      <c r="H25" s="48"/>
      <c r="I25" s="48"/>
      <c r="J25" s="50"/>
      <c r="K25" s="51"/>
      <c r="L25" s="50"/>
      <c r="M25" s="50"/>
      <c r="N25" s="50"/>
      <c r="O25" s="50"/>
      <c r="P25" s="50"/>
      <c r="Q25" s="48"/>
      <c r="R25" s="48"/>
      <c r="S25" s="48"/>
      <c r="T25" s="51"/>
      <c r="U25" s="48"/>
      <c r="V25" s="48"/>
      <c r="W25" s="48"/>
      <c r="X25" s="48"/>
      <c r="Y25" s="53"/>
      <c r="Z25" s="77"/>
      <c r="AA25" s="78"/>
      <c r="AB25" s="79"/>
      <c r="AC25" s="16"/>
      <c r="AD25" s="16"/>
      <c r="AE25" s="29"/>
      <c r="AF25" s="16"/>
      <c r="AG25" s="16"/>
      <c r="AH25" s="29"/>
    </row>
    <row r="26" spans="1:37" ht="13.5" thickTop="1">
      <c r="A26" s="69">
        <v>7</v>
      </c>
      <c r="B26" s="168" t="s">
        <v>59</v>
      </c>
      <c r="C26" s="71" t="s">
        <v>48</v>
      </c>
      <c r="D26" s="72">
        <v>1994</v>
      </c>
      <c r="E26" s="58">
        <v>60</v>
      </c>
      <c r="F26" s="58">
        <v>0</v>
      </c>
      <c r="G26" s="58">
        <v>0</v>
      </c>
      <c r="H26" s="58">
        <v>40</v>
      </c>
      <c r="I26" s="58">
        <v>0</v>
      </c>
      <c r="J26" s="59">
        <v>0</v>
      </c>
      <c r="K26" s="127">
        <f>2*(60*HOUR(AE28)+MINUTE(AE28))</f>
        <v>30</v>
      </c>
      <c r="L26" s="59">
        <v>0</v>
      </c>
      <c r="M26" s="59">
        <v>0</v>
      </c>
      <c r="N26" s="59">
        <v>0</v>
      </c>
      <c r="O26" s="59">
        <v>8</v>
      </c>
      <c r="P26" s="59">
        <v>0</v>
      </c>
      <c r="Q26" s="58">
        <v>60</v>
      </c>
      <c r="R26" s="58">
        <v>0</v>
      </c>
      <c r="S26" s="58">
        <v>0</v>
      </c>
      <c r="T26" s="127">
        <f>2*(60*HOUR(AH28)+MINUTE(AH28))</f>
        <v>22</v>
      </c>
      <c r="U26" s="58">
        <v>0</v>
      </c>
      <c r="V26" s="58">
        <v>30</v>
      </c>
      <c r="W26" s="58">
        <v>0</v>
      </c>
      <c r="X26" s="58">
        <v>0</v>
      </c>
      <c r="Y26" s="60">
        <f>2*(60*HOUR(AK28)+MINUTE(AK28))</f>
        <v>42</v>
      </c>
      <c r="Z26" s="167">
        <f>SUM(E26:J26,L26:S26,U26:X26)</f>
        <v>198</v>
      </c>
      <c r="AA26" s="61">
        <f>SUM(K26,T26,Y26)</f>
        <v>94</v>
      </c>
      <c r="AB26" s="62">
        <f>SUM(Z26:AA26)</f>
        <v>292</v>
      </c>
      <c r="AC26" s="29">
        <v>0.36874999999999997</v>
      </c>
      <c r="AD26" s="29">
        <v>0.40902777777777777</v>
      </c>
      <c r="AE26" s="29">
        <f>AD26-AC26</f>
        <v>4.0277777777777801E-2</v>
      </c>
      <c r="AF26" s="29">
        <v>0.4145833333333333</v>
      </c>
      <c r="AG26" s="29">
        <v>0.46249999999999997</v>
      </c>
      <c r="AH26" s="29">
        <f>AG26-AF26</f>
        <v>4.7916666666666663E-2</v>
      </c>
      <c r="AI26" s="29">
        <v>0.46875</v>
      </c>
      <c r="AJ26" s="29">
        <v>0.50763888888888886</v>
      </c>
      <c r="AK26" s="29">
        <f>AJ26-AI26</f>
        <v>3.8888888888888862E-2</v>
      </c>
    </row>
    <row r="27" spans="1:37">
      <c r="A27" s="30"/>
      <c r="B27" s="31"/>
      <c r="C27" s="32" t="s">
        <v>175</v>
      </c>
      <c r="D27" s="33">
        <v>1971</v>
      </c>
      <c r="E27" s="34"/>
      <c r="F27" s="34"/>
      <c r="G27" s="34"/>
      <c r="H27" s="34"/>
      <c r="I27" s="34"/>
      <c r="J27" s="35"/>
      <c r="K27" s="36"/>
      <c r="L27" s="35"/>
      <c r="M27" s="35"/>
      <c r="N27" s="35"/>
      <c r="O27" s="35"/>
      <c r="P27" s="35"/>
      <c r="Q27" s="34"/>
      <c r="R27" s="34"/>
      <c r="S27" s="34"/>
      <c r="T27" s="36"/>
      <c r="U27" s="34"/>
      <c r="V27" s="34"/>
      <c r="W27" s="34"/>
      <c r="X27" s="34"/>
      <c r="Y27" s="38"/>
      <c r="Z27" s="39"/>
      <c r="AA27" s="67"/>
      <c r="AB27" s="41"/>
      <c r="AC27" s="29"/>
      <c r="AD27" s="29"/>
      <c r="AE27" s="29">
        <v>2.9861111111111113E-2</v>
      </c>
      <c r="AF27" s="29"/>
      <c r="AG27" s="29"/>
      <c r="AH27" s="29">
        <v>4.027777777777778E-2</v>
      </c>
      <c r="AI27" s="29"/>
      <c r="AJ27" s="29"/>
      <c r="AK27" s="29">
        <v>2.4305555555555556E-2</v>
      </c>
    </row>
    <row r="28" spans="1:37">
      <c r="A28" s="30"/>
      <c r="B28" s="31"/>
      <c r="C28" s="32" t="s">
        <v>176</v>
      </c>
      <c r="D28" s="63">
        <v>2007</v>
      </c>
      <c r="E28" s="34"/>
      <c r="F28" s="34"/>
      <c r="G28" s="34"/>
      <c r="H28" s="34"/>
      <c r="I28" s="34"/>
      <c r="J28" s="35"/>
      <c r="K28" s="64"/>
      <c r="L28" s="35"/>
      <c r="M28" s="35"/>
      <c r="N28" s="35"/>
      <c r="O28" s="35"/>
      <c r="P28" s="35"/>
      <c r="Q28" s="34"/>
      <c r="R28" s="34"/>
      <c r="S28" s="34"/>
      <c r="T28" s="64"/>
      <c r="U28" s="34"/>
      <c r="V28" s="34"/>
      <c r="W28" s="34"/>
      <c r="X28" s="34"/>
      <c r="Y28" s="65"/>
      <c r="Z28" s="66"/>
      <c r="AA28" s="67"/>
      <c r="AB28" s="41"/>
      <c r="AC28" s="29"/>
      <c r="AD28" s="29"/>
      <c r="AE28" s="29">
        <f>ABS(AE26-AE27)</f>
        <v>1.0416666666666689E-2</v>
      </c>
      <c r="AF28" s="16"/>
      <c r="AG28" s="16"/>
      <c r="AH28" s="29">
        <f>ABS(AH26-AH27)</f>
        <v>7.6388888888888826E-3</v>
      </c>
      <c r="AI28" s="16"/>
      <c r="AJ28" s="16"/>
      <c r="AK28" s="29">
        <f>ABS(AK26-AK27)</f>
        <v>1.4583333333333306E-2</v>
      </c>
    </row>
    <row r="29" spans="1:37" ht="13.5" thickBot="1">
      <c r="A29" s="86"/>
      <c r="B29" s="87"/>
      <c r="C29" s="88"/>
      <c r="D29" s="89"/>
      <c r="E29" s="91"/>
      <c r="F29" s="91"/>
      <c r="G29" s="91"/>
      <c r="H29" s="91"/>
      <c r="I29" s="91"/>
      <c r="J29" s="92"/>
      <c r="K29" s="93"/>
      <c r="L29" s="92"/>
      <c r="M29" s="92"/>
      <c r="N29" s="92"/>
      <c r="O29" s="92"/>
      <c r="P29" s="92"/>
      <c r="Q29" s="91"/>
      <c r="R29" s="91"/>
      <c r="S29" s="91"/>
      <c r="T29" s="93"/>
      <c r="U29" s="91"/>
      <c r="V29" s="91"/>
      <c r="W29" s="91"/>
      <c r="X29" s="91"/>
      <c r="Y29" s="95"/>
      <c r="Z29" s="133"/>
      <c r="AA29" s="153"/>
      <c r="AB29" s="132"/>
      <c r="AC29" s="16"/>
      <c r="AD29" s="16"/>
      <c r="AE29" s="29"/>
      <c r="AF29" s="16"/>
      <c r="AG29" s="16"/>
      <c r="AH29" s="29"/>
    </row>
    <row r="30" spans="1:37">
      <c r="B30" s="1">
        <f>COUNTIF(B2:B29,"*")</f>
        <v>7</v>
      </c>
      <c r="C30" s="1">
        <f>COUNTIF(C2:C29,"*")</f>
        <v>21</v>
      </c>
    </row>
    <row r="31" spans="1:37">
      <c r="B31" s="170" t="s">
        <v>31</v>
      </c>
      <c r="C31" s="170" t="s">
        <v>32</v>
      </c>
    </row>
  </sheetData>
  <printOptions horizontalCentered="1"/>
  <pageMargins left="0.39370078740157483" right="0.39370078740157483" top="0.98425196850393704" bottom="0.39370078740157483" header="0.59055118110236227" footer="0.15748031496062992"/>
  <pageSetup paperSize="9" scale="89" fitToHeight="4" orientation="landscape" r:id="rId1"/>
  <headerFooter alignWithMargins="0">
    <oddHeader>&amp;L&amp;"MS Sans Serif,Félkövér"&amp;12NKM_B&amp;10 kategória&amp;C&amp;"MS Sans Serif,Félkövér"XXI. Rezét Kupa&amp;"MS Sans Serif,Normál"
Pirtó&amp;R2018.04.14.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1"/>
  <sheetViews>
    <sheetView workbookViewId="0">
      <pane ySplit="1" topLeftCell="A2" activePane="bottomLeft" state="frozen"/>
      <selection activeCell="W2" sqref="W2"/>
      <selection pane="bottomLeft" activeCell="H13" sqref="H13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16384" width="9.140625" style="1"/>
  </cols>
  <sheetData>
    <row r="1" spans="1:34" ht="150.94999999999999" customHeight="1" thickBot="1">
      <c r="A1" s="99" t="s">
        <v>0</v>
      </c>
      <c r="B1" s="4" t="s">
        <v>1</v>
      </c>
      <c r="C1" s="5" t="s">
        <v>2</v>
      </c>
      <c r="D1" s="6" t="s">
        <v>3</v>
      </c>
      <c r="E1" s="7" t="s">
        <v>50</v>
      </c>
      <c r="F1" s="7" t="s">
        <v>4</v>
      </c>
      <c r="G1" s="7" t="s">
        <v>5</v>
      </c>
      <c r="H1" s="7" t="s">
        <v>51</v>
      </c>
      <c r="I1" s="7" t="s">
        <v>179</v>
      </c>
      <c r="J1" s="8" t="s">
        <v>180</v>
      </c>
      <c r="K1" s="8" t="s">
        <v>33</v>
      </c>
      <c r="L1" s="8" t="s">
        <v>181</v>
      </c>
      <c r="M1" s="8" t="s">
        <v>34</v>
      </c>
      <c r="N1" s="100" t="s">
        <v>57</v>
      </c>
      <c r="O1" s="9"/>
      <c r="P1" s="7" t="s">
        <v>8</v>
      </c>
      <c r="Q1" s="7" t="s">
        <v>9</v>
      </c>
      <c r="R1" s="7" t="s">
        <v>182</v>
      </c>
      <c r="S1" s="7" t="s">
        <v>11</v>
      </c>
      <c r="T1" s="7" t="s">
        <v>35</v>
      </c>
      <c r="U1" s="7" t="s">
        <v>183</v>
      </c>
      <c r="V1" s="7" t="s">
        <v>36</v>
      </c>
      <c r="W1" s="7" t="s">
        <v>37</v>
      </c>
      <c r="X1" s="7" t="s">
        <v>184</v>
      </c>
      <c r="Y1" s="7" t="s">
        <v>38</v>
      </c>
      <c r="Z1" s="7" t="s">
        <v>185</v>
      </c>
      <c r="AA1" s="7" t="s">
        <v>58</v>
      </c>
      <c r="AB1" s="11" t="s">
        <v>249</v>
      </c>
      <c r="AC1" s="101" t="s">
        <v>13</v>
      </c>
      <c r="AD1" s="12" t="s">
        <v>14</v>
      </c>
      <c r="AE1" s="14" t="s">
        <v>15</v>
      </c>
      <c r="AF1" s="15" t="s">
        <v>16</v>
      </c>
      <c r="AG1" s="15" t="s">
        <v>19</v>
      </c>
      <c r="AH1" s="15"/>
    </row>
    <row r="2" spans="1:34">
      <c r="A2" s="103">
        <v>1</v>
      </c>
      <c r="B2" s="104" t="s">
        <v>243</v>
      </c>
      <c r="C2" s="105" t="s">
        <v>245</v>
      </c>
      <c r="D2" s="106">
        <v>1979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2">
        <v>100</v>
      </c>
      <c r="L2" s="22">
        <v>100</v>
      </c>
      <c r="M2" s="22">
        <v>100</v>
      </c>
      <c r="N2" s="22">
        <v>200</v>
      </c>
      <c r="O2" s="23"/>
      <c r="P2" s="24">
        <v>100</v>
      </c>
      <c r="Q2" s="21">
        <v>100</v>
      </c>
      <c r="R2" s="21">
        <v>100</v>
      </c>
      <c r="S2" s="21">
        <v>100</v>
      </c>
      <c r="T2" s="21">
        <v>100</v>
      </c>
      <c r="U2" s="22">
        <v>100</v>
      </c>
      <c r="V2" s="22">
        <v>100</v>
      </c>
      <c r="W2" s="22">
        <v>100</v>
      </c>
      <c r="X2" s="22">
        <v>100</v>
      </c>
      <c r="Y2" s="22">
        <v>100</v>
      </c>
      <c r="Z2" s="22">
        <v>100</v>
      </c>
      <c r="AA2" s="22">
        <v>100</v>
      </c>
      <c r="AB2" s="25">
        <f>2*(60*HOUR(AH4)+MINUTE(AH4))</f>
        <v>154</v>
      </c>
      <c r="AC2" s="107">
        <f>SUM(E2:N2,P2:AA2)</f>
        <v>1700</v>
      </c>
      <c r="AD2" s="108">
        <f>SUM(O2,AB2)</f>
        <v>154</v>
      </c>
      <c r="AE2" s="28">
        <f>SUM(AC2:AD2)</f>
        <v>1854</v>
      </c>
      <c r="AF2" s="29">
        <v>0.40902777777777777</v>
      </c>
      <c r="AG2" s="29">
        <v>0.45833333333333331</v>
      </c>
      <c r="AH2" s="29">
        <f>AG2-AF2</f>
        <v>4.9305555555555547E-2</v>
      </c>
    </row>
    <row r="3" spans="1:34">
      <c r="A3" s="109"/>
      <c r="B3" s="110"/>
      <c r="C3" s="111" t="s">
        <v>246</v>
      </c>
      <c r="D3" s="112">
        <v>1983</v>
      </c>
      <c r="E3" s="34"/>
      <c r="F3" s="34"/>
      <c r="G3" s="81"/>
      <c r="H3" s="81"/>
      <c r="I3" s="34"/>
      <c r="J3" s="34"/>
      <c r="K3" s="35"/>
      <c r="L3" s="35"/>
      <c r="M3" s="35"/>
      <c r="N3" s="35"/>
      <c r="O3" s="113"/>
      <c r="P3" s="37"/>
      <c r="Q3" s="34"/>
      <c r="R3" s="34"/>
      <c r="S3" s="34"/>
      <c r="T3" s="34"/>
      <c r="U3" s="35"/>
      <c r="V3" s="35"/>
      <c r="W3" s="35"/>
      <c r="X3" s="35"/>
      <c r="Y3" s="35"/>
      <c r="Z3" s="35"/>
      <c r="AA3" s="35"/>
      <c r="AB3" s="114"/>
      <c r="AC3" s="84"/>
      <c r="AD3" s="82"/>
      <c r="AE3" s="84"/>
      <c r="AF3" s="16"/>
      <c r="AG3" s="16"/>
      <c r="AH3" s="29">
        <v>0.10277777777777779</v>
      </c>
    </row>
    <row r="4" spans="1:34">
      <c r="A4" s="109"/>
      <c r="B4" s="115"/>
      <c r="C4" s="141" t="s">
        <v>247</v>
      </c>
      <c r="D4" s="117">
        <v>2014</v>
      </c>
      <c r="E4" s="81"/>
      <c r="F4" s="81"/>
      <c r="G4" s="81"/>
      <c r="H4" s="81"/>
      <c r="I4" s="34"/>
      <c r="J4" s="34"/>
      <c r="K4" s="35"/>
      <c r="L4" s="35"/>
      <c r="M4" s="35"/>
      <c r="N4" s="35"/>
      <c r="O4" s="113"/>
      <c r="P4" s="37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114"/>
      <c r="AC4" s="84"/>
      <c r="AD4" s="82"/>
      <c r="AE4" s="84"/>
      <c r="AF4" s="16"/>
      <c r="AG4" s="16"/>
      <c r="AH4" s="29">
        <f>ABS(AH2-AH3)</f>
        <v>5.347222222222224E-2</v>
      </c>
    </row>
    <row r="5" spans="1:34" ht="14.25" customHeight="1" thickBot="1">
      <c r="A5" s="129"/>
      <c r="B5" s="155"/>
      <c r="C5" s="160" t="s">
        <v>248</v>
      </c>
      <c r="D5" s="144">
        <v>2017</v>
      </c>
      <c r="E5" s="90"/>
      <c r="F5" s="90"/>
      <c r="G5" s="90"/>
      <c r="H5" s="90"/>
      <c r="I5" s="91"/>
      <c r="J5" s="91"/>
      <c r="K5" s="92"/>
      <c r="L5" s="92"/>
      <c r="M5" s="92"/>
      <c r="N5" s="92"/>
      <c r="O5" s="130"/>
      <c r="P5" s="94"/>
      <c r="Q5" s="91"/>
      <c r="R5" s="91"/>
      <c r="S5" s="91"/>
      <c r="T5" s="91"/>
      <c r="U5" s="92"/>
      <c r="V5" s="92"/>
      <c r="W5" s="92"/>
      <c r="X5" s="92"/>
      <c r="Y5" s="92"/>
      <c r="Z5" s="92"/>
      <c r="AA5" s="92"/>
      <c r="AB5" s="131"/>
      <c r="AC5" s="97"/>
      <c r="AD5" s="96"/>
      <c r="AE5" s="97"/>
      <c r="AF5" s="16"/>
      <c r="AG5" s="16"/>
      <c r="AH5" s="29"/>
    </row>
    <row r="6" spans="1:34">
      <c r="A6" s="103">
        <v>2</v>
      </c>
      <c r="B6" s="104" t="s">
        <v>244</v>
      </c>
      <c r="C6" s="105" t="s">
        <v>250</v>
      </c>
      <c r="D6" s="106">
        <v>1982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2">
        <v>100</v>
      </c>
      <c r="L6" s="22">
        <v>100</v>
      </c>
      <c r="M6" s="22">
        <v>100</v>
      </c>
      <c r="N6" s="22">
        <v>200</v>
      </c>
      <c r="O6" s="23"/>
      <c r="P6" s="24">
        <v>100</v>
      </c>
      <c r="Q6" s="21">
        <v>100</v>
      </c>
      <c r="R6" s="21">
        <v>100</v>
      </c>
      <c r="S6" s="21">
        <v>100</v>
      </c>
      <c r="T6" s="21">
        <v>100</v>
      </c>
      <c r="U6" s="22">
        <v>100</v>
      </c>
      <c r="V6" s="22">
        <v>100</v>
      </c>
      <c r="W6" s="22">
        <v>100</v>
      </c>
      <c r="X6" s="22">
        <v>100</v>
      </c>
      <c r="Y6" s="22">
        <v>100</v>
      </c>
      <c r="Z6" s="22">
        <v>100</v>
      </c>
      <c r="AA6" s="22">
        <v>100</v>
      </c>
      <c r="AB6" s="25">
        <f>2*(60*HOUR(AH8)+MINUTE(AH8))</f>
        <v>154</v>
      </c>
      <c r="AC6" s="107">
        <f>SUM(E6:N6,P6:AA6)</f>
        <v>1700</v>
      </c>
      <c r="AD6" s="108">
        <f>SUM(O6,AB6)</f>
        <v>154</v>
      </c>
      <c r="AE6" s="28">
        <f>SUM(AC6:AD6)</f>
        <v>1854</v>
      </c>
      <c r="AF6" s="29">
        <v>0.4236111111111111</v>
      </c>
      <c r="AG6" s="29">
        <v>0.47291666666666665</v>
      </c>
      <c r="AH6" s="29">
        <f>AG6-AF6</f>
        <v>4.9305555555555547E-2</v>
      </c>
    </row>
    <row r="7" spans="1:34">
      <c r="A7" s="109"/>
      <c r="B7" s="110"/>
      <c r="C7" s="111" t="s">
        <v>380</v>
      </c>
      <c r="D7" s="112">
        <v>2011</v>
      </c>
      <c r="E7" s="34"/>
      <c r="F7" s="34"/>
      <c r="G7" s="81"/>
      <c r="H7" s="81"/>
      <c r="I7" s="34"/>
      <c r="J7" s="34"/>
      <c r="K7" s="35"/>
      <c r="L7" s="35"/>
      <c r="M7" s="35"/>
      <c r="N7" s="35"/>
      <c r="O7" s="113"/>
      <c r="P7" s="37"/>
      <c r="Q7" s="34"/>
      <c r="R7" s="34"/>
      <c r="S7" s="34"/>
      <c r="T7" s="34"/>
      <c r="U7" s="35"/>
      <c r="V7" s="35"/>
      <c r="W7" s="35"/>
      <c r="X7" s="35"/>
      <c r="Y7" s="35"/>
      <c r="Z7" s="35"/>
      <c r="AA7" s="35"/>
      <c r="AB7" s="114"/>
      <c r="AC7" s="84"/>
      <c r="AD7" s="82"/>
      <c r="AE7" s="84"/>
      <c r="AF7" s="16"/>
      <c r="AG7" s="16"/>
      <c r="AH7" s="29">
        <v>0.10277777777777779</v>
      </c>
    </row>
    <row r="8" spans="1:34">
      <c r="A8" s="109"/>
      <c r="B8" s="115"/>
      <c r="C8" s="116" t="s">
        <v>379</v>
      </c>
      <c r="D8" s="117">
        <v>2015</v>
      </c>
      <c r="E8" s="81"/>
      <c r="F8" s="81"/>
      <c r="G8" s="81"/>
      <c r="H8" s="81"/>
      <c r="I8" s="34"/>
      <c r="J8" s="34"/>
      <c r="K8" s="35"/>
      <c r="L8" s="35"/>
      <c r="M8" s="35"/>
      <c r="N8" s="35"/>
      <c r="O8" s="113"/>
      <c r="P8" s="37"/>
      <c r="Q8" s="34"/>
      <c r="R8" s="34"/>
      <c r="S8" s="34"/>
      <c r="T8" s="34"/>
      <c r="U8" s="35"/>
      <c r="V8" s="35"/>
      <c r="W8" s="35"/>
      <c r="X8" s="35"/>
      <c r="Y8" s="35"/>
      <c r="Z8" s="35"/>
      <c r="AA8" s="35"/>
      <c r="AB8" s="114"/>
      <c r="AC8" s="84"/>
      <c r="AD8" s="82"/>
      <c r="AE8" s="84"/>
      <c r="AF8" s="16"/>
      <c r="AG8" s="16"/>
      <c r="AH8" s="29">
        <f>ABS(AH6-AH7)</f>
        <v>5.347222222222224E-2</v>
      </c>
    </row>
    <row r="9" spans="1:34" ht="14.25" customHeight="1" thickBot="1">
      <c r="A9" s="129"/>
      <c r="B9" s="155"/>
      <c r="C9" s="143"/>
      <c r="D9" s="144"/>
      <c r="E9" s="90"/>
      <c r="F9" s="90"/>
      <c r="G9" s="90"/>
      <c r="H9" s="90"/>
      <c r="I9" s="91"/>
      <c r="J9" s="91"/>
      <c r="K9" s="92"/>
      <c r="L9" s="92"/>
      <c r="M9" s="92"/>
      <c r="N9" s="92"/>
      <c r="O9" s="130"/>
      <c r="P9" s="94"/>
      <c r="Q9" s="91"/>
      <c r="R9" s="91"/>
      <c r="S9" s="91"/>
      <c r="T9" s="91"/>
      <c r="U9" s="92"/>
      <c r="V9" s="92"/>
      <c r="W9" s="92"/>
      <c r="X9" s="92"/>
      <c r="Y9" s="92"/>
      <c r="Z9" s="92"/>
      <c r="AA9" s="92"/>
      <c r="AB9" s="131"/>
      <c r="AC9" s="97"/>
      <c r="AD9" s="96"/>
      <c r="AE9" s="97"/>
      <c r="AF9" s="16"/>
      <c r="AG9" s="16"/>
      <c r="AH9" s="29"/>
    </row>
    <row r="10" spans="1:34">
      <c r="B10" s="98">
        <f>COUNTIF(B2:B9,"**")</f>
        <v>2</v>
      </c>
      <c r="C10" s="98">
        <f>COUNTIF(C2:C9,"**")</f>
        <v>7</v>
      </c>
    </row>
    <row r="11" spans="1:34">
      <c r="B11" s="98" t="s">
        <v>31</v>
      </c>
      <c r="C11" s="98" t="s">
        <v>32</v>
      </c>
    </row>
  </sheetData>
  <printOptions horizontalCentered="1"/>
  <pageMargins left="0" right="0" top="0.9055118110236221" bottom="0.39370078740157483" header="0.39370078740157483" footer="0.11811023622047245"/>
  <pageSetup paperSize="9" scale="96" orientation="landscape" r:id="rId1"/>
  <headerFooter alignWithMargins="0">
    <oddHeader>&amp;L&amp;"MS Sans Serif,Félkövér"&amp;12C1&amp;10 kategória&amp;C&amp;"MS Sans Serif,Félkövér"XXI. Rezét Kupa&amp;"MS Sans Serif,Normál"
Pirtó&amp;R2018.04.14.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8"/>
  <sheetViews>
    <sheetView workbookViewId="0">
      <pane ySplit="1" topLeftCell="A53" activePane="bottomLeft" state="frozen"/>
      <selection activeCell="W2" sqref="W2"/>
      <selection pane="bottomLeft" activeCell="P60" sqref="P59:P60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20.75" customHeight="1" thickBot="1">
      <c r="A1" s="99" t="s">
        <v>0</v>
      </c>
      <c r="B1" s="4" t="s">
        <v>1</v>
      </c>
      <c r="C1" s="5" t="s">
        <v>2</v>
      </c>
      <c r="D1" s="6" t="s">
        <v>3</v>
      </c>
      <c r="E1" s="7" t="s">
        <v>50</v>
      </c>
      <c r="F1" s="7" t="s">
        <v>4</v>
      </c>
      <c r="G1" s="7" t="s">
        <v>5</v>
      </c>
      <c r="H1" s="7" t="s">
        <v>51</v>
      </c>
      <c r="I1" s="7" t="s">
        <v>179</v>
      </c>
      <c r="J1" s="8" t="s">
        <v>180</v>
      </c>
      <c r="K1" s="8" t="s">
        <v>33</v>
      </c>
      <c r="L1" s="8" t="s">
        <v>181</v>
      </c>
      <c r="M1" s="8" t="s">
        <v>34</v>
      </c>
      <c r="N1" s="100" t="s">
        <v>57</v>
      </c>
      <c r="O1" s="9" t="s">
        <v>7</v>
      </c>
      <c r="P1" s="7" t="s">
        <v>8</v>
      </c>
      <c r="Q1" s="7" t="s">
        <v>9</v>
      </c>
      <c r="R1" s="7" t="s">
        <v>182</v>
      </c>
      <c r="S1" s="7" t="s">
        <v>11</v>
      </c>
      <c r="T1" s="7" t="s">
        <v>35</v>
      </c>
      <c r="U1" s="7" t="s">
        <v>183</v>
      </c>
      <c r="V1" s="7" t="s">
        <v>36</v>
      </c>
      <c r="W1" s="7" t="s">
        <v>37</v>
      </c>
      <c r="X1" s="7" t="s">
        <v>184</v>
      </c>
      <c r="Y1" s="7" t="s">
        <v>38</v>
      </c>
      <c r="Z1" s="7" t="s">
        <v>185</v>
      </c>
      <c r="AA1" s="7" t="s">
        <v>58</v>
      </c>
      <c r="AB1" s="11" t="s">
        <v>12</v>
      </c>
      <c r="AC1" s="101" t="s">
        <v>13</v>
      </c>
      <c r="AD1" s="12" t="s">
        <v>14</v>
      </c>
      <c r="AE1" s="14" t="s">
        <v>15</v>
      </c>
      <c r="AF1" s="15" t="s">
        <v>16</v>
      </c>
      <c r="AG1" s="15" t="s">
        <v>17</v>
      </c>
      <c r="AH1" s="15"/>
      <c r="AI1" s="15" t="s">
        <v>18</v>
      </c>
      <c r="AJ1" s="15" t="s">
        <v>19</v>
      </c>
      <c r="AK1" s="16"/>
      <c r="AL1" s="102"/>
    </row>
    <row r="2" spans="1:38">
      <c r="A2" s="103">
        <v>1</v>
      </c>
      <c r="B2" s="104" t="s">
        <v>85</v>
      </c>
      <c r="C2" s="105" t="s">
        <v>86</v>
      </c>
      <c r="D2" s="106">
        <v>2006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2">
        <v>0</v>
      </c>
      <c r="L2" s="22">
        <v>4</v>
      </c>
      <c r="M2" s="22">
        <v>0</v>
      </c>
      <c r="N2" s="22">
        <v>0</v>
      </c>
      <c r="O2" s="23">
        <f>2*(60*HOUR(AH4)+MINUTE(AH4))</f>
        <v>4</v>
      </c>
      <c r="P2" s="24">
        <v>0</v>
      </c>
      <c r="Q2" s="21">
        <v>0</v>
      </c>
      <c r="R2" s="21">
        <v>0</v>
      </c>
      <c r="S2" s="21">
        <v>0</v>
      </c>
      <c r="T2" s="21">
        <v>0</v>
      </c>
      <c r="U2" s="22">
        <v>5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5">
        <f>2*(60*HOUR(AK4)+MINUTE(AK4))</f>
        <v>4</v>
      </c>
      <c r="AC2" s="107">
        <f>SUM(E2:N2,P2:AA2)</f>
        <v>9</v>
      </c>
      <c r="AD2" s="108">
        <f>SUM(O2,AB2)</f>
        <v>8</v>
      </c>
      <c r="AE2" s="28">
        <f>SUM(AC2:AD2)</f>
        <v>17</v>
      </c>
      <c r="AF2" s="29">
        <v>0.4069444444444445</v>
      </c>
      <c r="AG2" s="29">
        <v>0.45416666666666666</v>
      </c>
      <c r="AH2" s="29">
        <f>AG2-AF2</f>
        <v>4.7222222222222165E-2</v>
      </c>
      <c r="AI2" s="29">
        <v>0.46249999999999997</v>
      </c>
      <c r="AJ2" s="29">
        <v>0.5180555555555556</v>
      </c>
      <c r="AK2" s="29">
        <f>AJ2-AI2</f>
        <v>5.5555555555555636E-2</v>
      </c>
      <c r="AL2" s="102"/>
    </row>
    <row r="3" spans="1:38">
      <c r="A3" s="109"/>
      <c r="B3" s="110"/>
      <c r="C3" s="111" t="s">
        <v>87</v>
      </c>
      <c r="D3" s="112">
        <v>1969</v>
      </c>
      <c r="E3" s="34"/>
      <c r="F3" s="34"/>
      <c r="G3" s="81"/>
      <c r="H3" s="81"/>
      <c r="I3" s="34"/>
      <c r="J3" s="34"/>
      <c r="K3" s="35"/>
      <c r="L3" s="35"/>
      <c r="M3" s="35"/>
      <c r="N3" s="35"/>
      <c r="O3" s="113"/>
      <c r="P3" s="37"/>
      <c r="Q3" s="34"/>
      <c r="R3" s="34"/>
      <c r="S3" s="34"/>
      <c r="T3" s="34"/>
      <c r="U3" s="35"/>
      <c r="V3" s="35"/>
      <c r="W3" s="35"/>
      <c r="X3" s="35"/>
      <c r="Y3" s="35"/>
      <c r="Z3" s="35"/>
      <c r="AA3" s="35"/>
      <c r="AB3" s="114"/>
      <c r="AC3" s="84"/>
      <c r="AD3" s="82"/>
      <c r="AE3" s="84"/>
      <c r="AF3" s="16"/>
      <c r="AG3" s="16"/>
      <c r="AH3" s="29">
        <v>4.5833333333333337E-2</v>
      </c>
      <c r="AI3" s="16"/>
      <c r="AJ3" s="16"/>
      <c r="AK3" s="29">
        <v>5.6944444444444443E-2</v>
      </c>
      <c r="AL3" s="102"/>
    </row>
    <row r="4" spans="1:38">
      <c r="A4" s="109"/>
      <c r="B4" s="115"/>
      <c r="C4" s="116"/>
      <c r="D4" s="117"/>
      <c r="E4" s="81"/>
      <c r="F4" s="81"/>
      <c r="G4" s="81"/>
      <c r="H4" s="81"/>
      <c r="I4" s="34"/>
      <c r="J4" s="34"/>
      <c r="K4" s="35"/>
      <c r="L4" s="35"/>
      <c r="M4" s="35"/>
      <c r="N4" s="35"/>
      <c r="O4" s="113"/>
      <c r="P4" s="37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114"/>
      <c r="AC4" s="84"/>
      <c r="AD4" s="82"/>
      <c r="AE4" s="84"/>
      <c r="AF4" s="16"/>
      <c r="AG4" s="16"/>
      <c r="AH4" s="29">
        <f>ABS(AH2-AH3)</f>
        <v>1.3888888888888284E-3</v>
      </c>
      <c r="AI4" s="16"/>
      <c r="AJ4" s="16"/>
      <c r="AK4" s="29">
        <f>ABS(AK2-AK3)</f>
        <v>1.3888888888888076E-3</v>
      </c>
    </row>
    <row r="5" spans="1:38" ht="13.5" thickBot="1">
      <c r="A5" s="109"/>
      <c r="B5" s="115"/>
      <c r="C5" s="116"/>
      <c r="D5" s="117"/>
      <c r="E5" s="49"/>
      <c r="F5" s="49"/>
      <c r="G5" s="49"/>
      <c r="H5" s="49"/>
      <c r="I5" s="48"/>
      <c r="J5" s="48"/>
      <c r="K5" s="50"/>
      <c r="L5" s="50"/>
      <c r="M5" s="50"/>
      <c r="N5" s="50"/>
      <c r="O5" s="118"/>
      <c r="P5" s="52"/>
      <c r="Q5" s="48"/>
      <c r="R5" s="48"/>
      <c r="S5" s="48"/>
      <c r="T5" s="48"/>
      <c r="U5" s="50"/>
      <c r="V5" s="50"/>
      <c r="W5" s="50"/>
      <c r="X5" s="50"/>
      <c r="Y5" s="50"/>
      <c r="Z5" s="50"/>
      <c r="AA5" s="50"/>
      <c r="AB5" s="119"/>
      <c r="AC5" s="56"/>
      <c r="AD5" s="54"/>
      <c r="AE5" s="56"/>
      <c r="AF5" s="16"/>
      <c r="AG5" s="16"/>
      <c r="AH5" s="29"/>
      <c r="AI5" s="16"/>
      <c r="AJ5" s="16"/>
      <c r="AK5" s="29"/>
    </row>
    <row r="6" spans="1:38" ht="13.5" thickTop="1">
      <c r="A6" s="120">
        <v>2</v>
      </c>
      <c r="B6" s="121" t="s">
        <v>94</v>
      </c>
      <c r="C6" s="122" t="s">
        <v>95</v>
      </c>
      <c r="D6" s="123">
        <v>1964</v>
      </c>
      <c r="E6" s="21">
        <v>0</v>
      </c>
      <c r="F6" s="21">
        <v>0</v>
      </c>
      <c r="G6" s="21">
        <v>0</v>
      </c>
      <c r="H6" s="21">
        <v>0</v>
      </c>
      <c r="I6" s="21">
        <v>5</v>
      </c>
      <c r="J6" s="21">
        <v>0</v>
      </c>
      <c r="K6" s="22">
        <v>0</v>
      </c>
      <c r="L6" s="22">
        <v>0</v>
      </c>
      <c r="M6" s="22">
        <v>0</v>
      </c>
      <c r="N6" s="22">
        <v>0</v>
      </c>
      <c r="O6" s="23">
        <f>2*(60*HOUR(AH8)+MINUTE(AH8))</f>
        <v>6</v>
      </c>
      <c r="P6" s="24">
        <v>0</v>
      </c>
      <c r="Q6" s="21">
        <v>0</v>
      </c>
      <c r="R6" s="21">
        <v>5</v>
      </c>
      <c r="S6" s="21">
        <v>0</v>
      </c>
      <c r="T6" s="21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5">
        <f>2*(60*HOUR(AK8)+MINUTE(AK8))</f>
        <v>6</v>
      </c>
      <c r="AC6" s="107">
        <f>SUM(E6:N6,P6:AA6)</f>
        <v>10</v>
      </c>
      <c r="AD6" s="108">
        <f>SUM(O6,AB6)</f>
        <v>12</v>
      </c>
      <c r="AE6" s="28">
        <f>SUM(AC6:AD6)</f>
        <v>22</v>
      </c>
      <c r="AF6" s="29">
        <v>0.37847222222222227</v>
      </c>
      <c r="AG6" s="29">
        <v>0.42222222222222222</v>
      </c>
      <c r="AH6" s="29">
        <f>AG6-AF6</f>
        <v>4.3749999999999956E-2</v>
      </c>
      <c r="AI6" s="29">
        <v>0.42499999999999999</v>
      </c>
      <c r="AJ6" s="29">
        <v>0.47986111111111113</v>
      </c>
      <c r="AK6" s="29">
        <f>AJ6-AI6</f>
        <v>5.4861111111111138E-2</v>
      </c>
      <c r="AL6" s="102"/>
    </row>
    <row r="7" spans="1:38">
      <c r="A7" s="109"/>
      <c r="B7" s="124"/>
      <c r="C7" s="125" t="s">
        <v>96</v>
      </c>
      <c r="D7" s="126">
        <v>1969</v>
      </c>
      <c r="E7" s="34"/>
      <c r="F7" s="34"/>
      <c r="G7" s="34"/>
      <c r="H7" s="34"/>
      <c r="I7" s="34"/>
      <c r="J7" s="34"/>
      <c r="K7" s="35"/>
      <c r="L7" s="35"/>
      <c r="M7" s="35"/>
      <c r="N7" s="35"/>
      <c r="O7" s="113"/>
      <c r="P7" s="37"/>
      <c r="Q7" s="34"/>
      <c r="R7" s="34"/>
      <c r="S7" s="34"/>
      <c r="T7" s="34"/>
      <c r="U7" s="35"/>
      <c r="V7" s="35"/>
      <c r="W7" s="35"/>
      <c r="X7" s="35"/>
      <c r="Y7" s="35"/>
      <c r="Z7" s="35"/>
      <c r="AA7" s="35"/>
      <c r="AB7" s="114"/>
      <c r="AC7" s="41"/>
      <c r="AD7" s="66"/>
      <c r="AE7" s="41"/>
      <c r="AF7" s="16"/>
      <c r="AG7" s="16"/>
      <c r="AH7" s="29">
        <v>4.5833333333333337E-2</v>
      </c>
      <c r="AI7" s="16"/>
      <c r="AJ7" s="16"/>
      <c r="AK7" s="29">
        <v>5.6944444444444443E-2</v>
      </c>
      <c r="AL7" s="102"/>
    </row>
    <row r="8" spans="1:38">
      <c r="A8" s="109"/>
      <c r="B8" s="110"/>
      <c r="C8" s="141"/>
      <c r="D8" s="117"/>
      <c r="E8" s="34"/>
      <c r="F8" s="34"/>
      <c r="G8" s="34"/>
      <c r="H8" s="34"/>
      <c r="I8" s="34"/>
      <c r="J8" s="34"/>
      <c r="K8" s="35"/>
      <c r="L8" s="35"/>
      <c r="M8" s="35"/>
      <c r="N8" s="35"/>
      <c r="O8" s="113"/>
      <c r="P8" s="37"/>
      <c r="Q8" s="34"/>
      <c r="R8" s="34"/>
      <c r="S8" s="34"/>
      <c r="T8" s="34"/>
      <c r="U8" s="35"/>
      <c r="V8" s="35"/>
      <c r="W8" s="35"/>
      <c r="X8" s="35"/>
      <c r="Y8" s="35"/>
      <c r="Z8" s="35"/>
      <c r="AA8" s="35"/>
      <c r="AB8" s="114"/>
      <c r="AC8" s="41"/>
      <c r="AD8" s="66"/>
      <c r="AE8" s="41"/>
      <c r="AF8" s="16"/>
      <c r="AG8" s="16"/>
      <c r="AH8" s="29">
        <f>ABS(AH6-AH7)</f>
        <v>2.0833333333333814E-3</v>
      </c>
      <c r="AI8" s="16"/>
      <c r="AJ8" s="16"/>
      <c r="AK8" s="29">
        <f>ABS(AK6-AK7)</f>
        <v>2.0833333333333051E-3</v>
      </c>
    </row>
    <row r="9" spans="1:38" ht="13.5" thickBot="1">
      <c r="A9" s="109"/>
      <c r="B9" s="110"/>
      <c r="C9" s="116"/>
      <c r="D9" s="117"/>
      <c r="E9" s="48"/>
      <c r="F9" s="48"/>
      <c r="G9" s="48"/>
      <c r="H9" s="48"/>
      <c r="I9" s="48"/>
      <c r="J9" s="48"/>
      <c r="K9" s="50"/>
      <c r="L9" s="50"/>
      <c r="M9" s="50"/>
      <c r="N9" s="50"/>
      <c r="O9" s="118"/>
      <c r="P9" s="52"/>
      <c r="Q9" s="48"/>
      <c r="R9" s="48"/>
      <c r="S9" s="48"/>
      <c r="T9" s="48"/>
      <c r="U9" s="50"/>
      <c r="V9" s="50"/>
      <c r="W9" s="50"/>
      <c r="X9" s="50"/>
      <c r="Y9" s="50"/>
      <c r="Z9" s="50"/>
      <c r="AA9" s="50"/>
      <c r="AB9" s="119"/>
      <c r="AC9" s="79"/>
      <c r="AD9" s="77"/>
      <c r="AE9" s="79"/>
      <c r="AF9" s="16"/>
      <c r="AG9" s="16"/>
      <c r="AH9" s="29"/>
      <c r="AI9" s="16"/>
      <c r="AJ9" s="16"/>
      <c r="AK9" s="29"/>
    </row>
    <row r="10" spans="1:38" ht="13.5" thickTop="1">
      <c r="A10" s="120">
        <v>3</v>
      </c>
      <c r="B10" s="121" t="s">
        <v>186</v>
      </c>
      <c r="C10" s="122" t="s">
        <v>90</v>
      </c>
      <c r="D10" s="123">
        <v>1995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  <c r="L10" s="22">
        <v>26</v>
      </c>
      <c r="M10" s="22">
        <v>0</v>
      </c>
      <c r="N10" s="22">
        <v>0</v>
      </c>
      <c r="O10" s="127">
        <f>2*(60*HOUR(AH12)+MINUTE(AH12))</f>
        <v>0</v>
      </c>
      <c r="P10" s="24">
        <v>0</v>
      </c>
      <c r="Q10" s="21">
        <v>0</v>
      </c>
      <c r="R10" s="21">
        <v>0</v>
      </c>
      <c r="S10" s="21">
        <v>0</v>
      </c>
      <c r="T10" s="21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5">
        <f>2*(60*HOUR(AK12)+MINUTE(AK12))</f>
        <v>0</v>
      </c>
      <c r="AC10" s="107">
        <f>SUM(E10:N10,P10:AA10)</f>
        <v>26</v>
      </c>
      <c r="AD10" s="108">
        <f>SUM(O10,AB10)</f>
        <v>0</v>
      </c>
      <c r="AE10" s="28">
        <f>SUM(AC10:AD10)</f>
        <v>26</v>
      </c>
      <c r="AF10" s="29">
        <v>0.38194444444444442</v>
      </c>
      <c r="AG10" s="29">
        <v>0.42777777777777781</v>
      </c>
      <c r="AH10" s="29">
        <f>AG10-AF10</f>
        <v>4.5833333333333393E-2</v>
      </c>
      <c r="AI10" s="29">
        <v>0.43472222222222223</v>
      </c>
      <c r="AJ10" s="29">
        <v>0.4916666666666667</v>
      </c>
      <c r="AK10" s="29">
        <f>AJ10-AI10</f>
        <v>5.6944444444444464E-2</v>
      </c>
      <c r="AL10" s="102"/>
    </row>
    <row r="11" spans="1:38">
      <c r="A11" s="109"/>
      <c r="B11" s="124"/>
      <c r="C11" s="125" t="s">
        <v>90</v>
      </c>
      <c r="D11" s="126">
        <v>1998</v>
      </c>
      <c r="E11" s="34"/>
      <c r="F11" s="34"/>
      <c r="G11" s="34"/>
      <c r="H11" s="34"/>
      <c r="I11" s="34"/>
      <c r="J11" s="34"/>
      <c r="K11" s="35"/>
      <c r="L11" s="35"/>
      <c r="M11" s="35"/>
      <c r="N11" s="35"/>
      <c r="O11" s="113"/>
      <c r="P11" s="37"/>
      <c r="Q11" s="34"/>
      <c r="R11" s="34"/>
      <c r="S11" s="34"/>
      <c r="T11" s="34"/>
      <c r="U11" s="35"/>
      <c r="V11" s="35"/>
      <c r="W11" s="35"/>
      <c r="X11" s="35"/>
      <c r="Y11" s="35"/>
      <c r="Z11" s="35"/>
      <c r="AA11" s="35"/>
      <c r="AB11" s="114"/>
      <c r="AC11" s="41"/>
      <c r="AD11" s="66"/>
      <c r="AE11" s="41"/>
      <c r="AF11" s="16"/>
      <c r="AG11" s="16"/>
      <c r="AH11" s="29">
        <v>4.5833333333333337E-2</v>
      </c>
      <c r="AI11" s="16"/>
      <c r="AJ11" s="16"/>
      <c r="AK11" s="29">
        <v>5.6944444444444443E-2</v>
      </c>
      <c r="AL11" s="102"/>
    </row>
    <row r="12" spans="1:38">
      <c r="A12" s="109"/>
      <c r="B12" s="110"/>
      <c r="C12" s="116" t="s">
        <v>91</v>
      </c>
      <c r="D12" s="117">
        <v>1995</v>
      </c>
      <c r="E12" s="34"/>
      <c r="F12" s="34"/>
      <c r="G12" s="34"/>
      <c r="H12" s="34"/>
      <c r="I12" s="34"/>
      <c r="J12" s="34"/>
      <c r="K12" s="35"/>
      <c r="L12" s="35"/>
      <c r="M12" s="35"/>
      <c r="N12" s="35"/>
      <c r="O12" s="113"/>
      <c r="P12" s="37"/>
      <c r="Q12" s="34"/>
      <c r="R12" s="34"/>
      <c r="S12" s="34"/>
      <c r="T12" s="34"/>
      <c r="U12" s="35"/>
      <c r="V12" s="35"/>
      <c r="W12" s="35"/>
      <c r="X12" s="35"/>
      <c r="Y12" s="35"/>
      <c r="Z12" s="35"/>
      <c r="AA12" s="35"/>
      <c r="AB12" s="114"/>
      <c r="AC12" s="41"/>
      <c r="AD12" s="66"/>
      <c r="AE12" s="41"/>
      <c r="AF12" s="16"/>
      <c r="AG12" s="16"/>
      <c r="AH12" s="29">
        <f>ABS(AH10-AH11)</f>
        <v>5.5511151231257827E-17</v>
      </c>
      <c r="AI12" s="16"/>
      <c r="AJ12" s="16"/>
      <c r="AK12" s="29">
        <f>ABS(AK10-AK11)</f>
        <v>2.0816681711721685E-17</v>
      </c>
      <c r="AL12" s="102"/>
    </row>
    <row r="13" spans="1:38" ht="13.5" thickBot="1">
      <c r="A13" s="109"/>
      <c r="B13" s="110"/>
      <c r="C13" s="116" t="s">
        <v>187</v>
      </c>
      <c r="D13" s="117">
        <v>1997</v>
      </c>
      <c r="E13" s="48"/>
      <c r="F13" s="48"/>
      <c r="G13" s="48"/>
      <c r="H13" s="48"/>
      <c r="I13" s="48"/>
      <c r="J13" s="48"/>
      <c r="K13" s="50"/>
      <c r="L13" s="50"/>
      <c r="M13" s="50"/>
      <c r="N13" s="50"/>
      <c r="O13" s="118"/>
      <c r="P13" s="52"/>
      <c r="Q13" s="48"/>
      <c r="R13" s="48"/>
      <c r="S13" s="48"/>
      <c r="T13" s="48"/>
      <c r="U13" s="50"/>
      <c r="V13" s="50"/>
      <c r="W13" s="50"/>
      <c r="X13" s="50"/>
      <c r="Y13" s="50"/>
      <c r="Z13" s="50"/>
      <c r="AA13" s="50"/>
      <c r="AB13" s="119"/>
      <c r="AC13" s="79"/>
      <c r="AD13" s="77"/>
      <c r="AE13" s="79"/>
      <c r="AF13" s="16"/>
      <c r="AG13" s="16"/>
      <c r="AH13" s="29"/>
      <c r="AI13" s="16"/>
      <c r="AJ13" s="16"/>
      <c r="AK13" s="29"/>
    </row>
    <row r="14" spans="1:38" ht="13.5" thickTop="1">
      <c r="A14" s="120">
        <v>4</v>
      </c>
      <c r="B14" s="121" t="s">
        <v>188</v>
      </c>
      <c r="C14" s="122" t="s">
        <v>88</v>
      </c>
      <c r="D14" s="123">
        <v>1949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2">
        <v>0</v>
      </c>
      <c r="L14" s="22">
        <v>5</v>
      </c>
      <c r="M14" s="22">
        <v>0</v>
      </c>
      <c r="N14" s="22">
        <v>0</v>
      </c>
      <c r="O14" s="23">
        <f>2*(60*HOUR(AH16)+MINUTE(AH16))</f>
        <v>22</v>
      </c>
      <c r="P14" s="24">
        <v>0</v>
      </c>
      <c r="Q14" s="21">
        <v>0</v>
      </c>
      <c r="R14" s="21">
        <v>0</v>
      </c>
      <c r="S14" s="21">
        <v>0</v>
      </c>
      <c r="T14" s="21">
        <v>0</v>
      </c>
      <c r="U14" s="22">
        <v>5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5">
        <f>2*(60*HOUR(AK16)+MINUTE(AK16))</f>
        <v>2</v>
      </c>
      <c r="AC14" s="107">
        <f>SUM(E14:N14,P14:AA14)</f>
        <v>10</v>
      </c>
      <c r="AD14" s="108">
        <f>SUM(O14,AB14)</f>
        <v>24</v>
      </c>
      <c r="AE14" s="28">
        <f>SUM(AC14:AD14)</f>
        <v>34</v>
      </c>
      <c r="AF14" s="29">
        <v>0.41666666666666669</v>
      </c>
      <c r="AG14" s="29">
        <v>0.47013888888888888</v>
      </c>
      <c r="AH14" s="29">
        <f>AG14-AF14</f>
        <v>5.3472222222222199E-2</v>
      </c>
      <c r="AI14" s="29">
        <v>0.47916666666666669</v>
      </c>
      <c r="AJ14" s="29">
        <v>0.53541666666666665</v>
      </c>
      <c r="AK14" s="29">
        <f>AJ14-AI14</f>
        <v>5.6249999999999967E-2</v>
      </c>
      <c r="AL14" s="102"/>
    </row>
    <row r="15" spans="1:38">
      <c r="A15" s="109"/>
      <c r="B15" s="128"/>
      <c r="C15" s="125"/>
      <c r="D15" s="126"/>
      <c r="E15" s="34"/>
      <c r="F15" s="34"/>
      <c r="G15" s="34"/>
      <c r="H15" s="34"/>
      <c r="I15" s="34"/>
      <c r="J15" s="34"/>
      <c r="K15" s="35"/>
      <c r="L15" s="35"/>
      <c r="M15" s="35"/>
      <c r="N15" s="35"/>
      <c r="O15" s="113"/>
      <c r="P15" s="37"/>
      <c r="Q15" s="34"/>
      <c r="R15" s="34"/>
      <c r="S15" s="34"/>
      <c r="T15" s="34"/>
      <c r="U15" s="35"/>
      <c r="V15" s="35"/>
      <c r="W15" s="35"/>
      <c r="X15" s="35"/>
      <c r="Y15" s="35"/>
      <c r="Z15" s="35"/>
      <c r="AA15" s="35"/>
      <c r="AB15" s="114"/>
      <c r="AC15" s="41"/>
      <c r="AD15" s="66"/>
      <c r="AE15" s="41"/>
      <c r="AF15" s="16"/>
      <c r="AG15" s="16"/>
      <c r="AH15" s="29">
        <v>4.5833333333333337E-2</v>
      </c>
      <c r="AI15" s="16"/>
      <c r="AJ15" s="16"/>
      <c r="AK15" s="29">
        <v>5.6944444444444443E-2</v>
      </c>
      <c r="AL15" s="102"/>
    </row>
    <row r="16" spans="1:38" ht="13.5" thickBot="1">
      <c r="A16" s="109"/>
      <c r="B16" s="110"/>
      <c r="C16" s="116"/>
      <c r="D16" s="117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113"/>
      <c r="P16" s="37"/>
      <c r="Q16" s="34"/>
      <c r="R16" s="34"/>
      <c r="S16" s="34"/>
      <c r="T16" s="34"/>
      <c r="U16" s="35"/>
      <c r="V16" s="35"/>
      <c r="W16" s="35"/>
      <c r="X16" s="35"/>
      <c r="Y16" s="35"/>
      <c r="Z16" s="35"/>
      <c r="AA16" s="35"/>
      <c r="AB16" s="114"/>
      <c r="AC16" s="41"/>
      <c r="AD16" s="66"/>
      <c r="AE16" s="41"/>
      <c r="AF16" s="16"/>
      <c r="AG16" s="16"/>
      <c r="AH16" s="29">
        <f>ABS(AH14-AH15)</f>
        <v>7.6388888888888618E-3</v>
      </c>
      <c r="AI16" s="16"/>
      <c r="AJ16" s="16"/>
      <c r="AK16" s="29">
        <f>ABS(AK14-AK15)</f>
        <v>6.9444444444447667E-4</v>
      </c>
      <c r="AL16" s="102"/>
    </row>
    <row r="17" spans="1:38" ht="13.5" thickTop="1">
      <c r="A17" s="120">
        <v>5</v>
      </c>
      <c r="B17" s="121" t="s">
        <v>89</v>
      </c>
      <c r="C17" s="122" t="s">
        <v>108</v>
      </c>
      <c r="D17" s="123">
        <v>1950</v>
      </c>
      <c r="E17" s="21">
        <v>0</v>
      </c>
      <c r="F17" s="21">
        <v>0</v>
      </c>
      <c r="G17" s="21">
        <v>0</v>
      </c>
      <c r="H17" s="21">
        <v>0</v>
      </c>
      <c r="I17" s="21">
        <v>5</v>
      </c>
      <c r="J17" s="21">
        <v>0</v>
      </c>
      <c r="K17" s="22">
        <v>0</v>
      </c>
      <c r="L17" s="22">
        <v>10</v>
      </c>
      <c r="M17" s="22">
        <v>0</v>
      </c>
      <c r="N17" s="22">
        <v>0</v>
      </c>
      <c r="O17" s="23">
        <f>2*(60*HOUR(AH19)+MINUTE(AH19))</f>
        <v>8</v>
      </c>
      <c r="P17" s="24">
        <v>0</v>
      </c>
      <c r="Q17" s="21">
        <v>0</v>
      </c>
      <c r="R17" s="21">
        <v>5</v>
      </c>
      <c r="S17" s="21">
        <v>0</v>
      </c>
      <c r="T17" s="21">
        <v>0</v>
      </c>
      <c r="U17" s="22">
        <v>5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5">
        <f>2*(60*HOUR(AK19)+MINUTE(AK19))</f>
        <v>4</v>
      </c>
      <c r="AC17" s="107">
        <f>SUM(E17:N17,P17:AA17)</f>
        <v>25</v>
      </c>
      <c r="AD17" s="108">
        <f>SUM(O17,AB17)</f>
        <v>12</v>
      </c>
      <c r="AE17" s="28">
        <f>SUM(AC17:AD17)</f>
        <v>37</v>
      </c>
      <c r="AF17" s="29">
        <v>0.39027777777777778</v>
      </c>
      <c r="AG17" s="29">
        <v>0.43333333333333335</v>
      </c>
      <c r="AH17" s="29">
        <f>AG17-AF17</f>
        <v>4.3055555555555569E-2</v>
      </c>
      <c r="AI17" s="29">
        <v>0.43888888888888888</v>
      </c>
      <c r="AJ17" s="29">
        <v>0.49444444444444446</v>
      </c>
      <c r="AK17" s="29">
        <f>AJ17-AI17</f>
        <v>5.555555555555558E-2</v>
      </c>
      <c r="AL17" s="102"/>
    </row>
    <row r="18" spans="1:38">
      <c r="A18" s="109"/>
      <c r="B18" s="124"/>
      <c r="C18" s="173" t="s">
        <v>110</v>
      </c>
      <c r="D18" s="159">
        <v>2005</v>
      </c>
      <c r="E18" s="34"/>
      <c r="F18" s="34"/>
      <c r="G18" s="34"/>
      <c r="H18" s="34"/>
      <c r="I18" s="34"/>
      <c r="J18" s="34"/>
      <c r="K18" s="35"/>
      <c r="L18" s="35"/>
      <c r="M18" s="35"/>
      <c r="N18" s="35"/>
      <c r="O18" s="113"/>
      <c r="P18" s="37"/>
      <c r="Q18" s="34"/>
      <c r="R18" s="34"/>
      <c r="S18" s="34"/>
      <c r="T18" s="34"/>
      <c r="U18" s="35"/>
      <c r="V18" s="35"/>
      <c r="W18" s="35"/>
      <c r="X18" s="35"/>
      <c r="Y18" s="35"/>
      <c r="Z18" s="35"/>
      <c r="AA18" s="35"/>
      <c r="AB18" s="114"/>
      <c r="AC18" s="41"/>
      <c r="AD18" s="66"/>
      <c r="AE18" s="41"/>
      <c r="AF18" s="16"/>
      <c r="AG18" s="16"/>
      <c r="AH18" s="29">
        <v>4.5833333333333337E-2</v>
      </c>
      <c r="AI18" s="16"/>
      <c r="AJ18" s="16"/>
      <c r="AK18" s="29">
        <v>5.6944444444444443E-2</v>
      </c>
      <c r="AL18" s="102"/>
    </row>
    <row r="19" spans="1:38">
      <c r="A19" s="109"/>
      <c r="B19" s="124"/>
      <c r="C19" s="173" t="s">
        <v>109</v>
      </c>
      <c r="D19" s="159">
        <v>2006</v>
      </c>
      <c r="E19" s="34"/>
      <c r="F19" s="34"/>
      <c r="G19" s="34"/>
      <c r="H19" s="34"/>
      <c r="I19" s="34"/>
      <c r="J19" s="34"/>
      <c r="K19" s="35"/>
      <c r="L19" s="35"/>
      <c r="M19" s="35"/>
      <c r="N19" s="35"/>
      <c r="O19" s="113"/>
      <c r="P19" s="37"/>
      <c r="Q19" s="34"/>
      <c r="R19" s="34"/>
      <c r="S19" s="34"/>
      <c r="T19" s="34"/>
      <c r="U19" s="35"/>
      <c r="V19" s="35"/>
      <c r="W19" s="35"/>
      <c r="X19" s="35"/>
      <c r="Y19" s="35"/>
      <c r="Z19" s="35"/>
      <c r="AA19" s="35"/>
      <c r="AB19" s="114"/>
      <c r="AC19" s="41"/>
      <c r="AD19" s="66"/>
      <c r="AE19" s="41"/>
      <c r="AF19" s="16"/>
      <c r="AG19" s="16"/>
      <c r="AH19" s="29">
        <f>ABS(AH17-AH18)</f>
        <v>2.7777777777777679E-3</v>
      </c>
      <c r="AI19" s="16"/>
      <c r="AJ19" s="16"/>
      <c r="AK19" s="29">
        <f>ABS(AK17-AK18)</f>
        <v>1.3888888888888631E-3</v>
      </c>
      <c r="AL19" s="102"/>
    </row>
    <row r="20" spans="1:38">
      <c r="A20" s="109"/>
      <c r="B20" s="124"/>
      <c r="C20" s="173" t="s">
        <v>111</v>
      </c>
      <c r="D20" s="172">
        <v>2009</v>
      </c>
      <c r="E20" s="34"/>
      <c r="F20" s="34"/>
      <c r="G20" s="34"/>
      <c r="H20" s="34"/>
      <c r="I20" s="34"/>
      <c r="J20" s="34"/>
      <c r="K20" s="35"/>
      <c r="L20" s="35"/>
      <c r="M20" s="35"/>
      <c r="N20" s="35"/>
      <c r="O20" s="113"/>
      <c r="P20" s="37"/>
      <c r="Q20" s="34"/>
      <c r="R20" s="34"/>
      <c r="S20" s="34"/>
      <c r="T20" s="34"/>
      <c r="U20" s="35"/>
      <c r="V20" s="35"/>
      <c r="W20" s="35"/>
      <c r="X20" s="35"/>
      <c r="Y20" s="35"/>
      <c r="Z20" s="35"/>
      <c r="AA20" s="35"/>
      <c r="AB20" s="114"/>
      <c r="AC20" s="41"/>
      <c r="AD20" s="66"/>
      <c r="AE20" s="41"/>
      <c r="AF20" s="16"/>
      <c r="AG20" s="16"/>
      <c r="AH20" s="29"/>
      <c r="AI20" s="16"/>
      <c r="AJ20" s="16"/>
      <c r="AK20" s="29"/>
      <c r="AL20" s="102"/>
    </row>
    <row r="21" spans="1:38">
      <c r="A21" s="109"/>
      <c r="B21" s="124"/>
      <c r="C21" s="173" t="s">
        <v>189</v>
      </c>
      <c r="D21" s="172">
        <v>1975</v>
      </c>
      <c r="E21" s="34"/>
      <c r="F21" s="34"/>
      <c r="G21" s="34"/>
      <c r="H21" s="34"/>
      <c r="I21" s="34"/>
      <c r="J21" s="34"/>
      <c r="K21" s="35"/>
      <c r="L21" s="35"/>
      <c r="M21" s="35"/>
      <c r="N21" s="35"/>
      <c r="O21" s="113"/>
      <c r="P21" s="37"/>
      <c r="Q21" s="34"/>
      <c r="R21" s="34"/>
      <c r="S21" s="34"/>
      <c r="T21" s="34"/>
      <c r="U21" s="35"/>
      <c r="V21" s="35"/>
      <c r="W21" s="35"/>
      <c r="X21" s="35"/>
      <c r="Y21" s="35"/>
      <c r="Z21" s="35"/>
      <c r="AA21" s="35"/>
      <c r="AB21" s="114"/>
      <c r="AC21" s="41"/>
      <c r="AD21" s="66"/>
      <c r="AE21" s="41"/>
      <c r="AF21" s="16"/>
      <c r="AG21" s="16"/>
      <c r="AH21" s="29"/>
      <c r="AI21" s="16"/>
      <c r="AJ21" s="16"/>
      <c r="AK21" s="29"/>
      <c r="AL21" s="102"/>
    </row>
    <row r="22" spans="1:38">
      <c r="A22" s="109"/>
      <c r="B22" s="124"/>
      <c r="C22" s="171" t="s">
        <v>112</v>
      </c>
      <c r="D22" s="172">
        <v>1951</v>
      </c>
      <c r="E22" s="34"/>
      <c r="F22" s="34"/>
      <c r="G22" s="34"/>
      <c r="H22" s="34"/>
      <c r="I22" s="34"/>
      <c r="J22" s="34"/>
      <c r="K22" s="35"/>
      <c r="L22" s="35"/>
      <c r="M22" s="35"/>
      <c r="N22" s="35"/>
      <c r="O22" s="113"/>
      <c r="P22" s="37"/>
      <c r="Q22" s="34"/>
      <c r="R22" s="34"/>
      <c r="S22" s="34"/>
      <c r="T22" s="34"/>
      <c r="U22" s="35"/>
      <c r="V22" s="35"/>
      <c r="W22" s="35"/>
      <c r="X22" s="35"/>
      <c r="Y22" s="35"/>
      <c r="Z22" s="35"/>
      <c r="AA22" s="35"/>
      <c r="AB22" s="114"/>
      <c r="AC22" s="41"/>
      <c r="AD22" s="66"/>
      <c r="AE22" s="41"/>
      <c r="AF22" s="16"/>
      <c r="AG22" s="16"/>
      <c r="AH22" s="29"/>
      <c r="AI22" s="16"/>
      <c r="AJ22" s="16"/>
      <c r="AK22" s="29"/>
      <c r="AL22" s="102"/>
    </row>
    <row r="23" spans="1:38">
      <c r="A23" s="109"/>
      <c r="B23" s="124"/>
      <c r="C23" s="171" t="s">
        <v>84</v>
      </c>
      <c r="D23" s="172">
        <v>2010</v>
      </c>
      <c r="E23" s="34"/>
      <c r="F23" s="34"/>
      <c r="G23" s="34"/>
      <c r="H23" s="34"/>
      <c r="I23" s="34"/>
      <c r="J23" s="34"/>
      <c r="K23" s="35"/>
      <c r="L23" s="35"/>
      <c r="M23" s="35"/>
      <c r="N23" s="35"/>
      <c r="O23" s="113"/>
      <c r="P23" s="37"/>
      <c r="Q23" s="34"/>
      <c r="R23" s="34"/>
      <c r="S23" s="34"/>
      <c r="T23" s="34"/>
      <c r="U23" s="35"/>
      <c r="V23" s="35"/>
      <c r="W23" s="35"/>
      <c r="X23" s="35"/>
      <c r="Y23" s="35"/>
      <c r="Z23" s="35"/>
      <c r="AA23" s="35"/>
      <c r="AB23" s="114"/>
      <c r="AC23" s="41"/>
      <c r="AD23" s="66"/>
      <c r="AE23" s="41"/>
      <c r="AF23" s="16"/>
      <c r="AG23" s="16"/>
      <c r="AH23" s="29"/>
      <c r="AI23" s="16"/>
      <c r="AJ23" s="16"/>
      <c r="AK23" s="29"/>
      <c r="AL23" s="102"/>
    </row>
    <row r="24" spans="1:38" ht="13.5" thickBot="1">
      <c r="A24" s="109"/>
      <c r="B24" s="110"/>
      <c r="C24" s="116" t="s">
        <v>190</v>
      </c>
      <c r="D24" s="117">
        <v>1943</v>
      </c>
      <c r="E24" s="48"/>
      <c r="F24" s="48"/>
      <c r="G24" s="48"/>
      <c r="H24" s="48"/>
      <c r="I24" s="48"/>
      <c r="J24" s="48"/>
      <c r="K24" s="50"/>
      <c r="L24" s="50"/>
      <c r="M24" s="50"/>
      <c r="N24" s="50"/>
      <c r="O24" s="118"/>
      <c r="P24" s="52"/>
      <c r="Q24" s="48"/>
      <c r="R24" s="48"/>
      <c r="S24" s="48"/>
      <c r="T24" s="48"/>
      <c r="U24" s="50"/>
      <c r="V24" s="50"/>
      <c r="W24" s="50"/>
      <c r="X24" s="50"/>
      <c r="Y24" s="50"/>
      <c r="Z24" s="50"/>
      <c r="AA24" s="50"/>
      <c r="AB24" s="119"/>
      <c r="AC24" s="79"/>
      <c r="AD24" s="77"/>
      <c r="AE24" s="79"/>
      <c r="AF24" s="16"/>
      <c r="AG24" s="16"/>
      <c r="AH24" s="29"/>
      <c r="AI24" s="16"/>
      <c r="AJ24" s="16"/>
      <c r="AK24" s="29"/>
    </row>
    <row r="25" spans="1:38" ht="13.5" thickTop="1">
      <c r="A25" s="120">
        <v>6</v>
      </c>
      <c r="B25" s="121" t="s">
        <v>192</v>
      </c>
      <c r="C25" s="134" t="s">
        <v>191</v>
      </c>
      <c r="D25" s="123">
        <v>1976</v>
      </c>
      <c r="E25" s="21">
        <v>0</v>
      </c>
      <c r="F25" s="21">
        <v>0</v>
      </c>
      <c r="G25" s="21">
        <v>0</v>
      </c>
      <c r="H25" s="21">
        <v>0</v>
      </c>
      <c r="I25" s="21">
        <v>5</v>
      </c>
      <c r="J25" s="21">
        <v>0</v>
      </c>
      <c r="K25" s="22">
        <v>0</v>
      </c>
      <c r="L25" s="22">
        <v>19</v>
      </c>
      <c r="M25" s="22">
        <v>0</v>
      </c>
      <c r="N25" s="22">
        <v>0</v>
      </c>
      <c r="O25" s="23">
        <f>2*(60*HOUR(AH27)+MINUTE(AH27))</f>
        <v>8</v>
      </c>
      <c r="P25" s="24">
        <v>0</v>
      </c>
      <c r="Q25" s="21">
        <v>0</v>
      </c>
      <c r="R25" s="21">
        <v>0</v>
      </c>
      <c r="S25" s="21">
        <v>0</v>
      </c>
      <c r="T25" s="21">
        <v>0</v>
      </c>
      <c r="U25" s="22">
        <v>5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5">
        <f>2*(60*HOUR(AK27)+MINUTE(AK27))</f>
        <v>0</v>
      </c>
      <c r="AC25" s="107">
        <f>SUM(E25:N25,P25:AA25)</f>
        <v>29</v>
      </c>
      <c r="AD25" s="108">
        <f>SUM(O25,AB25)</f>
        <v>8</v>
      </c>
      <c r="AE25" s="28">
        <f>SUM(AC25:AD25)</f>
        <v>37</v>
      </c>
      <c r="AF25" s="29">
        <v>0.35902777777777778</v>
      </c>
      <c r="AG25" s="29">
        <v>0.40208333333333335</v>
      </c>
      <c r="AH25" s="29">
        <f>AG25-AF25</f>
        <v>4.3055555555555569E-2</v>
      </c>
      <c r="AI25" s="29">
        <v>0.4055555555555555</v>
      </c>
      <c r="AJ25" s="29">
        <v>0.46249999999999997</v>
      </c>
      <c r="AK25" s="29">
        <f>AJ25-AI25</f>
        <v>5.6944444444444464E-2</v>
      </c>
      <c r="AL25" s="102"/>
    </row>
    <row r="26" spans="1:38">
      <c r="A26" s="109"/>
      <c r="B26" s="124"/>
      <c r="C26" s="136" t="s">
        <v>193</v>
      </c>
      <c r="D26" s="126">
        <v>2005</v>
      </c>
      <c r="E26" s="34"/>
      <c r="F26" s="34"/>
      <c r="G26" s="34"/>
      <c r="H26" s="34"/>
      <c r="I26" s="34"/>
      <c r="J26" s="34"/>
      <c r="K26" s="35"/>
      <c r="L26" s="35"/>
      <c r="M26" s="35"/>
      <c r="N26" s="35"/>
      <c r="O26" s="113"/>
      <c r="P26" s="37"/>
      <c r="Q26" s="34"/>
      <c r="R26" s="34"/>
      <c r="S26" s="34"/>
      <c r="T26" s="34"/>
      <c r="U26" s="35"/>
      <c r="V26" s="35"/>
      <c r="W26" s="35"/>
      <c r="X26" s="35"/>
      <c r="Y26" s="35"/>
      <c r="Z26" s="35"/>
      <c r="AA26" s="35"/>
      <c r="AB26" s="114"/>
      <c r="AC26" s="41"/>
      <c r="AD26" s="66"/>
      <c r="AE26" s="41"/>
      <c r="AF26" s="16"/>
      <c r="AG26" s="16"/>
      <c r="AH26" s="29">
        <v>4.5833333333333337E-2</v>
      </c>
      <c r="AI26" s="16"/>
      <c r="AJ26" s="16"/>
      <c r="AK26" s="29">
        <v>5.6944444444444443E-2</v>
      </c>
      <c r="AL26" s="102"/>
    </row>
    <row r="27" spans="1:38" ht="13.5" thickBot="1">
      <c r="A27" s="109"/>
      <c r="B27" s="110"/>
      <c r="C27" s="116"/>
      <c r="D27" s="117"/>
      <c r="E27" s="34"/>
      <c r="F27" s="34"/>
      <c r="G27" s="34"/>
      <c r="H27" s="34"/>
      <c r="I27" s="34"/>
      <c r="J27" s="34"/>
      <c r="K27" s="35"/>
      <c r="L27" s="35"/>
      <c r="M27" s="35"/>
      <c r="N27" s="35"/>
      <c r="O27" s="113"/>
      <c r="P27" s="37"/>
      <c r="Q27" s="34"/>
      <c r="R27" s="34"/>
      <c r="S27" s="34"/>
      <c r="T27" s="34"/>
      <c r="U27" s="35"/>
      <c r="V27" s="35"/>
      <c r="W27" s="35"/>
      <c r="X27" s="35"/>
      <c r="Y27" s="35"/>
      <c r="Z27" s="35"/>
      <c r="AA27" s="35"/>
      <c r="AB27" s="114"/>
      <c r="AC27" s="41"/>
      <c r="AD27" s="66"/>
      <c r="AE27" s="41"/>
      <c r="AF27" s="16"/>
      <c r="AG27" s="16"/>
      <c r="AH27" s="29">
        <f>ABS(AH25-AH26)</f>
        <v>2.7777777777777679E-3</v>
      </c>
      <c r="AI27" s="16"/>
      <c r="AJ27" s="16"/>
      <c r="AK27" s="29">
        <f>ABS(AK25-AK26)</f>
        <v>2.0816681711721685E-17</v>
      </c>
      <c r="AL27" s="102"/>
    </row>
    <row r="28" spans="1:38" ht="13.5" thickTop="1">
      <c r="A28" s="120">
        <v>7</v>
      </c>
      <c r="B28" s="121" t="s">
        <v>97</v>
      </c>
      <c r="C28" s="134" t="s">
        <v>194</v>
      </c>
      <c r="D28" s="123">
        <v>1956</v>
      </c>
      <c r="E28" s="58">
        <v>0</v>
      </c>
      <c r="F28" s="58">
        <v>0</v>
      </c>
      <c r="G28" s="58">
        <v>0</v>
      </c>
      <c r="H28" s="58">
        <v>0</v>
      </c>
      <c r="I28" s="58">
        <v>5</v>
      </c>
      <c r="J28" s="58">
        <v>0</v>
      </c>
      <c r="K28" s="59">
        <v>0</v>
      </c>
      <c r="L28" s="59">
        <v>14</v>
      </c>
      <c r="M28" s="59">
        <v>0</v>
      </c>
      <c r="N28" s="59">
        <v>0</v>
      </c>
      <c r="O28" s="127">
        <f>2*(60*HOUR(AH30)+MINUTE(AH30))</f>
        <v>8</v>
      </c>
      <c r="P28" s="57">
        <v>0</v>
      </c>
      <c r="Q28" s="58">
        <v>0</v>
      </c>
      <c r="R28" s="58">
        <v>0</v>
      </c>
      <c r="S28" s="58">
        <v>0</v>
      </c>
      <c r="T28" s="58">
        <v>0</v>
      </c>
      <c r="U28" s="59">
        <v>5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60">
        <f>2*(60*HOUR(AK30)+MINUTE(AK30))</f>
        <v>12</v>
      </c>
      <c r="AC28" s="146">
        <f>SUM(E28:N28,P28:AA28)</f>
        <v>24</v>
      </c>
      <c r="AD28" s="147">
        <f>SUM(O28,AB28)</f>
        <v>20</v>
      </c>
      <c r="AE28" s="28">
        <f>SUM(AC28:AD28)</f>
        <v>44</v>
      </c>
      <c r="AF28" s="29">
        <v>0.39861111111111108</v>
      </c>
      <c r="AG28" s="29">
        <v>0.44722222222222219</v>
      </c>
      <c r="AH28" s="29">
        <f>AG28-AF28</f>
        <v>4.8611111111111105E-2</v>
      </c>
      <c r="AI28" s="29">
        <v>0.45694444444444443</v>
      </c>
      <c r="AJ28" s="29">
        <v>0.5180555555555556</v>
      </c>
      <c r="AK28" s="29">
        <f>AJ28-AI28</f>
        <v>6.1111111111111172E-2</v>
      </c>
      <c r="AL28" s="102"/>
    </row>
    <row r="29" spans="1:38">
      <c r="A29" s="109"/>
      <c r="B29" s="124"/>
      <c r="C29" s="125" t="s">
        <v>195</v>
      </c>
      <c r="D29" s="126">
        <v>2006</v>
      </c>
      <c r="E29" s="34"/>
      <c r="F29" s="34"/>
      <c r="G29" s="34"/>
      <c r="H29" s="34"/>
      <c r="I29" s="34"/>
      <c r="J29" s="34"/>
      <c r="K29" s="35"/>
      <c r="L29" s="35"/>
      <c r="M29" s="35"/>
      <c r="N29" s="35"/>
      <c r="O29" s="113"/>
      <c r="P29" s="37"/>
      <c r="Q29" s="34"/>
      <c r="R29" s="34"/>
      <c r="S29" s="34"/>
      <c r="T29" s="34"/>
      <c r="U29" s="35"/>
      <c r="V29" s="35"/>
      <c r="W29" s="35"/>
      <c r="X29" s="35"/>
      <c r="Y29" s="35"/>
      <c r="Z29" s="35"/>
      <c r="AA29" s="35"/>
      <c r="AB29" s="114"/>
      <c r="AC29" s="41"/>
      <c r="AD29" s="148"/>
      <c r="AE29" s="41"/>
      <c r="AF29" s="16"/>
      <c r="AG29" s="16"/>
      <c r="AH29" s="29">
        <v>4.5833333333333337E-2</v>
      </c>
      <c r="AI29" s="16"/>
      <c r="AJ29" s="16"/>
      <c r="AK29" s="29">
        <v>5.6944444444444443E-2</v>
      </c>
      <c r="AL29" s="102"/>
    </row>
    <row r="30" spans="1:38">
      <c r="A30" s="109"/>
      <c r="B30" s="110"/>
      <c r="C30" s="116" t="s">
        <v>105</v>
      </c>
      <c r="D30" s="117">
        <v>1950</v>
      </c>
      <c r="E30" s="34"/>
      <c r="F30" s="34"/>
      <c r="G30" s="34"/>
      <c r="H30" s="34"/>
      <c r="I30" s="34"/>
      <c r="J30" s="34"/>
      <c r="K30" s="35"/>
      <c r="L30" s="35"/>
      <c r="M30" s="35"/>
      <c r="N30" s="35"/>
      <c r="O30" s="113"/>
      <c r="P30" s="37"/>
      <c r="Q30" s="34"/>
      <c r="R30" s="34"/>
      <c r="S30" s="34"/>
      <c r="T30" s="34"/>
      <c r="U30" s="35"/>
      <c r="V30" s="35"/>
      <c r="W30" s="35"/>
      <c r="X30" s="35"/>
      <c r="Y30" s="35"/>
      <c r="Z30" s="35"/>
      <c r="AA30" s="35"/>
      <c r="AB30" s="114"/>
      <c r="AC30" s="41"/>
      <c r="AD30" s="148"/>
      <c r="AE30" s="41"/>
      <c r="AF30" s="16"/>
      <c r="AG30" s="16"/>
      <c r="AH30" s="29">
        <f>ABS(AH28-AH29)</f>
        <v>2.7777777777777679E-3</v>
      </c>
      <c r="AI30" s="16"/>
      <c r="AJ30" s="16"/>
      <c r="AK30" s="29">
        <f>ABS(AK28-AK29)</f>
        <v>4.1666666666667282E-3</v>
      </c>
      <c r="AL30" s="102"/>
    </row>
    <row r="31" spans="1:38">
      <c r="A31" s="109"/>
      <c r="B31" s="110"/>
      <c r="C31" s="116" t="s">
        <v>196</v>
      </c>
      <c r="D31" s="117">
        <v>1960</v>
      </c>
      <c r="E31" s="34"/>
      <c r="F31" s="34"/>
      <c r="G31" s="34"/>
      <c r="H31" s="34"/>
      <c r="I31" s="34"/>
      <c r="J31" s="34"/>
      <c r="K31" s="35"/>
      <c r="L31" s="35"/>
      <c r="M31" s="35"/>
      <c r="N31" s="35"/>
      <c r="O31" s="113"/>
      <c r="P31" s="37"/>
      <c r="Q31" s="34"/>
      <c r="R31" s="34"/>
      <c r="S31" s="34"/>
      <c r="T31" s="34"/>
      <c r="U31" s="35"/>
      <c r="V31" s="35"/>
      <c r="W31" s="35"/>
      <c r="X31" s="35"/>
      <c r="Y31" s="35"/>
      <c r="Z31" s="35"/>
      <c r="AA31" s="35"/>
      <c r="AB31" s="114"/>
      <c r="AC31" s="41"/>
      <c r="AD31" s="148"/>
      <c r="AE31" s="41"/>
      <c r="AF31" s="16"/>
      <c r="AG31" s="16"/>
      <c r="AH31" s="29"/>
      <c r="AI31" s="16"/>
      <c r="AJ31" s="16"/>
      <c r="AK31" s="29"/>
      <c r="AL31" s="102"/>
    </row>
    <row r="32" spans="1:38" ht="13.5" thickBot="1">
      <c r="A32" s="137"/>
      <c r="B32" s="149"/>
      <c r="C32" s="150" t="s">
        <v>73</v>
      </c>
      <c r="D32" s="151">
        <v>1959</v>
      </c>
      <c r="E32" s="48"/>
      <c r="F32" s="48"/>
      <c r="G32" s="48"/>
      <c r="H32" s="48"/>
      <c r="I32" s="48"/>
      <c r="J32" s="48"/>
      <c r="K32" s="50"/>
      <c r="L32" s="50"/>
      <c r="M32" s="50"/>
      <c r="N32" s="50"/>
      <c r="O32" s="118"/>
      <c r="P32" s="52"/>
      <c r="Q32" s="48"/>
      <c r="R32" s="48"/>
      <c r="S32" s="48"/>
      <c r="T32" s="48"/>
      <c r="U32" s="50"/>
      <c r="V32" s="50"/>
      <c r="W32" s="50"/>
      <c r="X32" s="50"/>
      <c r="Y32" s="50"/>
      <c r="Z32" s="50"/>
      <c r="AA32" s="50"/>
      <c r="AB32" s="119"/>
      <c r="AC32" s="79"/>
      <c r="AD32" s="152"/>
      <c r="AE32" s="79"/>
      <c r="AF32" s="16"/>
      <c r="AG32" s="16"/>
      <c r="AH32" s="29"/>
      <c r="AI32" s="16"/>
      <c r="AJ32" s="16"/>
      <c r="AK32" s="29"/>
    </row>
    <row r="33" spans="1:38" ht="13.5" thickTop="1">
      <c r="A33" s="120">
        <v>8</v>
      </c>
      <c r="B33" s="121" t="s">
        <v>103</v>
      </c>
      <c r="C33" s="122" t="s">
        <v>99</v>
      </c>
      <c r="D33" s="122">
        <v>1966</v>
      </c>
      <c r="E33" s="21">
        <v>0</v>
      </c>
      <c r="F33" s="21">
        <v>0</v>
      </c>
      <c r="G33" s="21">
        <v>0</v>
      </c>
      <c r="H33" s="21">
        <v>0</v>
      </c>
      <c r="I33" s="21">
        <v>5</v>
      </c>
      <c r="J33" s="21">
        <v>0</v>
      </c>
      <c r="K33" s="22">
        <v>0</v>
      </c>
      <c r="L33" s="22">
        <v>25</v>
      </c>
      <c r="M33" s="22">
        <v>0</v>
      </c>
      <c r="N33" s="22">
        <v>0</v>
      </c>
      <c r="O33" s="23">
        <f>2*(60*HOUR(AH35)+MINUTE(AH35))</f>
        <v>14</v>
      </c>
      <c r="P33" s="24">
        <v>0</v>
      </c>
      <c r="Q33" s="21">
        <v>0</v>
      </c>
      <c r="R33" s="21">
        <v>0</v>
      </c>
      <c r="S33" s="21">
        <v>0</v>
      </c>
      <c r="T33" s="21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5">
        <f>2*(60*HOUR(AK35)+MINUTE(AK35))</f>
        <v>0</v>
      </c>
      <c r="AC33" s="107">
        <f>SUM(E33:N33,P33:AA33)</f>
        <v>30</v>
      </c>
      <c r="AD33" s="147">
        <f>SUM(O33,AB33)</f>
        <v>14</v>
      </c>
      <c r="AE33" s="28">
        <f>SUM(AC33:AD33)</f>
        <v>44</v>
      </c>
      <c r="AF33" s="29">
        <v>0.39652777777777781</v>
      </c>
      <c r="AG33" s="29">
        <v>0.44722222222222219</v>
      </c>
      <c r="AH33" s="29">
        <f>AG33-AF33</f>
        <v>5.0694444444444375E-2</v>
      </c>
      <c r="AI33" s="29">
        <v>0.4548611111111111</v>
      </c>
      <c r="AJ33" s="29">
        <v>0.51180555555555551</v>
      </c>
      <c r="AK33" s="29">
        <f>AJ33-AI33</f>
        <v>5.6944444444444409E-2</v>
      </c>
      <c r="AL33" s="102"/>
    </row>
    <row r="34" spans="1:38">
      <c r="A34" s="109"/>
      <c r="B34" s="124"/>
      <c r="C34" s="136" t="s">
        <v>100</v>
      </c>
      <c r="D34" s="125">
        <v>1967</v>
      </c>
      <c r="E34" s="34"/>
      <c r="F34" s="34"/>
      <c r="G34" s="34"/>
      <c r="H34" s="34"/>
      <c r="I34" s="34"/>
      <c r="J34" s="34"/>
      <c r="K34" s="35"/>
      <c r="L34" s="35"/>
      <c r="M34" s="35"/>
      <c r="N34" s="35"/>
      <c r="O34" s="113"/>
      <c r="P34" s="37"/>
      <c r="Q34" s="34"/>
      <c r="R34" s="34"/>
      <c r="S34" s="34"/>
      <c r="T34" s="34"/>
      <c r="U34" s="35"/>
      <c r="V34" s="35"/>
      <c r="W34" s="35"/>
      <c r="X34" s="35"/>
      <c r="Y34" s="35"/>
      <c r="Z34" s="35"/>
      <c r="AA34" s="35"/>
      <c r="AB34" s="114"/>
      <c r="AC34" s="41"/>
      <c r="AD34" s="66"/>
      <c r="AE34" s="41"/>
      <c r="AF34" s="16"/>
      <c r="AG34" s="16"/>
      <c r="AH34" s="29">
        <v>4.5833333333333337E-2</v>
      </c>
      <c r="AI34" s="16"/>
      <c r="AJ34" s="16"/>
      <c r="AK34" s="29">
        <v>5.6944444444444443E-2</v>
      </c>
      <c r="AL34" s="102"/>
    </row>
    <row r="35" spans="1:38">
      <c r="A35" s="109"/>
      <c r="B35" s="110"/>
      <c r="C35" s="116" t="s">
        <v>197</v>
      </c>
      <c r="D35" s="116">
        <v>2008</v>
      </c>
      <c r="E35" s="34"/>
      <c r="F35" s="34"/>
      <c r="G35" s="34"/>
      <c r="H35" s="34"/>
      <c r="I35" s="34"/>
      <c r="J35" s="34"/>
      <c r="K35" s="35"/>
      <c r="L35" s="35"/>
      <c r="M35" s="35"/>
      <c r="N35" s="35"/>
      <c r="O35" s="113"/>
      <c r="P35" s="37"/>
      <c r="Q35" s="34"/>
      <c r="R35" s="34"/>
      <c r="S35" s="34"/>
      <c r="T35" s="34"/>
      <c r="U35" s="35"/>
      <c r="V35" s="35"/>
      <c r="W35" s="35"/>
      <c r="X35" s="35"/>
      <c r="Y35" s="35"/>
      <c r="Z35" s="35"/>
      <c r="AA35" s="35"/>
      <c r="AB35" s="114"/>
      <c r="AC35" s="41"/>
      <c r="AD35" s="66"/>
      <c r="AE35" s="41"/>
      <c r="AF35" s="16"/>
      <c r="AG35" s="16"/>
      <c r="AH35" s="29">
        <f>ABS(AH33-AH34)</f>
        <v>4.8611111111110383E-3</v>
      </c>
      <c r="AI35" s="16"/>
      <c r="AJ35" s="16"/>
      <c r="AK35" s="29">
        <f>ABS(AK33-AK34)</f>
        <v>3.4694469519536142E-17</v>
      </c>
      <c r="AL35" s="102"/>
    </row>
    <row r="36" spans="1:38" ht="13.5" thickBot="1">
      <c r="A36" s="137"/>
      <c r="B36" s="149"/>
      <c r="C36" s="174" t="s">
        <v>98</v>
      </c>
      <c r="D36" s="150">
        <v>1959</v>
      </c>
      <c r="E36" s="48"/>
      <c r="F36" s="48"/>
      <c r="G36" s="48"/>
      <c r="H36" s="48"/>
      <c r="I36" s="48"/>
      <c r="J36" s="48"/>
      <c r="K36" s="50"/>
      <c r="L36" s="50"/>
      <c r="M36" s="50"/>
      <c r="N36" s="50"/>
      <c r="O36" s="118"/>
      <c r="P36" s="52"/>
      <c r="Q36" s="48"/>
      <c r="R36" s="48"/>
      <c r="S36" s="48"/>
      <c r="T36" s="48"/>
      <c r="U36" s="50"/>
      <c r="V36" s="50"/>
      <c r="W36" s="50"/>
      <c r="X36" s="50"/>
      <c r="Y36" s="50"/>
      <c r="Z36" s="50"/>
      <c r="AA36" s="50"/>
      <c r="AB36" s="119"/>
      <c r="AC36" s="79"/>
      <c r="AD36" s="77"/>
      <c r="AE36" s="79"/>
      <c r="AF36" s="16"/>
      <c r="AG36" s="16"/>
      <c r="AH36" s="29"/>
      <c r="AI36" s="16"/>
      <c r="AJ36" s="16"/>
      <c r="AK36" s="29"/>
    </row>
    <row r="37" spans="1:38" ht="13.5" thickTop="1">
      <c r="A37" s="109">
        <v>9</v>
      </c>
      <c r="B37" s="110" t="s">
        <v>198</v>
      </c>
      <c r="C37" s="145" t="s">
        <v>199</v>
      </c>
      <c r="D37" s="126">
        <v>1994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5">
        <v>0</v>
      </c>
      <c r="L37" s="35">
        <v>40</v>
      </c>
      <c r="M37" s="35">
        <v>0</v>
      </c>
      <c r="N37" s="35">
        <v>0</v>
      </c>
      <c r="O37" s="36">
        <f>2*(60*HOUR(AH39)+MINUTE(AH39))</f>
        <v>12</v>
      </c>
      <c r="P37" s="37">
        <v>0</v>
      </c>
      <c r="Q37" s="34">
        <v>0</v>
      </c>
      <c r="R37" s="34">
        <v>0</v>
      </c>
      <c r="S37" s="34">
        <v>0</v>
      </c>
      <c r="T37" s="34">
        <v>0</v>
      </c>
      <c r="U37" s="35">
        <v>5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8">
        <f>2*(60*HOUR(AK39)+MINUTE(AK39))</f>
        <v>6</v>
      </c>
      <c r="AC37" s="140">
        <f>SUM(E37:N37,P37:AA37)</f>
        <v>45</v>
      </c>
      <c r="AD37" s="66">
        <f>SUM(O37,AB37)</f>
        <v>18</v>
      </c>
      <c r="AE37" s="41">
        <f>SUM(AC37:AD37)</f>
        <v>63</v>
      </c>
      <c r="AF37" s="29">
        <v>0.4201388888888889</v>
      </c>
      <c r="AG37" s="29">
        <v>0.47013888888888888</v>
      </c>
      <c r="AH37" s="29">
        <f>AG37-AF37</f>
        <v>4.9999999999999989E-2</v>
      </c>
      <c r="AI37" s="29">
        <v>0.47569444444444442</v>
      </c>
      <c r="AJ37" s="29">
        <v>0.53055555555555556</v>
      </c>
      <c r="AK37" s="29">
        <f>AJ37-AI37</f>
        <v>5.4861111111111138E-2</v>
      </c>
      <c r="AL37" s="102"/>
    </row>
    <row r="38" spans="1:38">
      <c r="A38" s="109"/>
      <c r="B38" s="124"/>
      <c r="C38" s="125" t="s">
        <v>200</v>
      </c>
      <c r="D38" s="126">
        <v>1991</v>
      </c>
      <c r="E38" s="34"/>
      <c r="F38" s="34"/>
      <c r="G38" s="34"/>
      <c r="H38" s="34"/>
      <c r="I38" s="34"/>
      <c r="J38" s="34"/>
      <c r="K38" s="35"/>
      <c r="L38" s="35"/>
      <c r="M38" s="35"/>
      <c r="N38" s="35"/>
      <c r="O38" s="113"/>
      <c r="P38" s="37"/>
      <c r="Q38" s="34"/>
      <c r="R38" s="34"/>
      <c r="S38" s="34"/>
      <c r="T38" s="34"/>
      <c r="U38" s="35"/>
      <c r="V38" s="35"/>
      <c r="W38" s="35"/>
      <c r="X38" s="35"/>
      <c r="Y38" s="35"/>
      <c r="Z38" s="35"/>
      <c r="AA38" s="35"/>
      <c r="AB38" s="114"/>
      <c r="AC38" s="41"/>
      <c r="AD38" s="66"/>
      <c r="AE38" s="41"/>
      <c r="AF38" s="16"/>
      <c r="AG38" s="16"/>
      <c r="AH38" s="29">
        <v>4.5833333333333337E-2</v>
      </c>
      <c r="AI38" s="16"/>
      <c r="AJ38" s="16"/>
      <c r="AK38" s="29">
        <v>5.6944444444444443E-2</v>
      </c>
      <c r="AL38" s="102"/>
    </row>
    <row r="39" spans="1:38">
      <c r="A39" s="109"/>
      <c r="B39" s="110"/>
      <c r="C39" s="116" t="s">
        <v>84</v>
      </c>
      <c r="D39" s="117">
        <v>1993</v>
      </c>
      <c r="E39" s="34"/>
      <c r="F39" s="34"/>
      <c r="G39" s="34"/>
      <c r="H39" s="34"/>
      <c r="I39" s="34"/>
      <c r="J39" s="34"/>
      <c r="K39" s="35"/>
      <c r="L39" s="35"/>
      <c r="M39" s="35"/>
      <c r="N39" s="35"/>
      <c r="O39" s="113"/>
      <c r="P39" s="37"/>
      <c r="Q39" s="34"/>
      <c r="R39" s="34"/>
      <c r="S39" s="34"/>
      <c r="T39" s="34"/>
      <c r="U39" s="35"/>
      <c r="V39" s="35"/>
      <c r="W39" s="35"/>
      <c r="X39" s="35"/>
      <c r="Y39" s="35"/>
      <c r="Z39" s="35"/>
      <c r="AA39" s="35"/>
      <c r="AB39" s="114"/>
      <c r="AC39" s="41"/>
      <c r="AD39" s="66"/>
      <c r="AE39" s="41"/>
      <c r="AF39" s="16"/>
      <c r="AG39" s="16"/>
      <c r="AH39" s="29">
        <f>ABS(AH37-AH38)</f>
        <v>4.1666666666666519E-3</v>
      </c>
      <c r="AI39" s="16"/>
      <c r="AJ39" s="16"/>
      <c r="AK39" s="29">
        <f>ABS(AK37-AK38)</f>
        <v>2.0833333333333051E-3</v>
      </c>
      <c r="AL39" s="102"/>
    </row>
    <row r="40" spans="1:38" ht="13.5" thickBot="1">
      <c r="A40" s="109"/>
      <c r="B40" s="110"/>
      <c r="C40" s="116" t="s">
        <v>201</v>
      </c>
      <c r="D40" s="117">
        <v>1991</v>
      </c>
      <c r="E40" s="48"/>
      <c r="F40" s="48"/>
      <c r="G40" s="48"/>
      <c r="H40" s="48"/>
      <c r="I40" s="48"/>
      <c r="J40" s="48"/>
      <c r="K40" s="50"/>
      <c r="L40" s="50"/>
      <c r="M40" s="50"/>
      <c r="N40" s="50"/>
      <c r="O40" s="118"/>
      <c r="P40" s="52"/>
      <c r="Q40" s="48"/>
      <c r="R40" s="48"/>
      <c r="S40" s="48"/>
      <c r="T40" s="48"/>
      <c r="U40" s="50"/>
      <c r="V40" s="50"/>
      <c r="W40" s="50"/>
      <c r="X40" s="50"/>
      <c r="Y40" s="50"/>
      <c r="Z40" s="50"/>
      <c r="AA40" s="50"/>
      <c r="AB40" s="119"/>
      <c r="AC40" s="79"/>
      <c r="AD40" s="77"/>
      <c r="AE40" s="79"/>
      <c r="AF40" s="16"/>
      <c r="AG40" s="16"/>
      <c r="AH40" s="29"/>
      <c r="AI40" s="16"/>
      <c r="AJ40" s="16"/>
      <c r="AK40" s="29"/>
    </row>
    <row r="41" spans="1:38" ht="13.5" thickTop="1">
      <c r="A41" s="120">
        <v>10</v>
      </c>
      <c r="B41" s="121" t="s">
        <v>106</v>
      </c>
      <c r="C41" s="122" t="s">
        <v>202</v>
      </c>
      <c r="D41" s="123">
        <v>1955</v>
      </c>
      <c r="E41" s="21">
        <v>0</v>
      </c>
      <c r="F41" s="21">
        <v>0</v>
      </c>
      <c r="G41" s="21">
        <v>0</v>
      </c>
      <c r="H41" s="21">
        <v>0</v>
      </c>
      <c r="I41" s="21">
        <v>5</v>
      </c>
      <c r="J41" s="21">
        <v>0</v>
      </c>
      <c r="K41" s="22">
        <v>0</v>
      </c>
      <c r="L41" s="22">
        <v>60</v>
      </c>
      <c r="M41" s="22">
        <v>0</v>
      </c>
      <c r="N41" s="22">
        <v>0</v>
      </c>
      <c r="O41" s="23">
        <f>2*(60*HOUR(AH43)+MINUTE(AH43))</f>
        <v>2</v>
      </c>
      <c r="P41" s="24">
        <v>0</v>
      </c>
      <c r="Q41" s="21">
        <v>0</v>
      </c>
      <c r="R41" s="21">
        <v>0</v>
      </c>
      <c r="S41" s="21">
        <v>0</v>
      </c>
      <c r="T41" s="21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5">
        <f>2*(60*HOUR(AK43)+MINUTE(AK43))</f>
        <v>0</v>
      </c>
      <c r="AC41" s="107">
        <f>SUM(E41:N41,P41:AA41)</f>
        <v>65</v>
      </c>
      <c r="AD41" s="108">
        <f>SUM(O41,AB41)</f>
        <v>2</v>
      </c>
      <c r="AE41" s="28">
        <f>SUM(AC41:AD41)</f>
        <v>67</v>
      </c>
      <c r="AF41" s="29">
        <v>0.38611111111111113</v>
      </c>
      <c r="AG41" s="29">
        <v>0.43124999999999997</v>
      </c>
      <c r="AH41" s="29">
        <f>AG41-AF41</f>
        <v>4.513888888888884E-2</v>
      </c>
      <c r="AI41" s="29">
        <v>0.4368055555555555</v>
      </c>
      <c r="AJ41" s="29">
        <v>0.49374999999999997</v>
      </c>
      <c r="AK41" s="29">
        <f>AJ41-AI41</f>
        <v>5.6944444444444464E-2</v>
      </c>
      <c r="AL41" s="102"/>
    </row>
    <row r="42" spans="1:38">
      <c r="A42" s="109"/>
      <c r="B42" s="124"/>
      <c r="C42" s="125" t="s">
        <v>203</v>
      </c>
      <c r="D42" s="126">
        <v>1966</v>
      </c>
      <c r="E42" s="34"/>
      <c r="F42" s="34"/>
      <c r="G42" s="34"/>
      <c r="H42" s="34"/>
      <c r="I42" s="34"/>
      <c r="J42" s="34"/>
      <c r="K42" s="35"/>
      <c r="L42" s="35"/>
      <c r="M42" s="35"/>
      <c r="N42" s="35"/>
      <c r="O42" s="113"/>
      <c r="P42" s="37"/>
      <c r="Q42" s="34"/>
      <c r="R42" s="34"/>
      <c r="S42" s="34"/>
      <c r="T42" s="34"/>
      <c r="U42" s="35"/>
      <c r="V42" s="35"/>
      <c r="W42" s="35"/>
      <c r="X42" s="35"/>
      <c r="Y42" s="35"/>
      <c r="Z42" s="35"/>
      <c r="AA42" s="35"/>
      <c r="AB42" s="114"/>
      <c r="AC42" s="41"/>
      <c r="AD42" s="66"/>
      <c r="AE42" s="41"/>
      <c r="AF42" s="16"/>
      <c r="AG42" s="16"/>
      <c r="AH42" s="29">
        <v>4.5833333333333337E-2</v>
      </c>
      <c r="AI42" s="16"/>
      <c r="AJ42" s="16"/>
      <c r="AK42" s="29">
        <v>5.6944444444444443E-2</v>
      </c>
      <c r="AL42" s="102"/>
    </row>
    <row r="43" spans="1:38">
      <c r="A43" s="109"/>
      <c r="B43" s="110"/>
      <c r="C43" s="116" t="s">
        <v>204</v>
      </c>
      <c r="D43" s="117">
        <v>1955</v>
      </c>
      <c r="E43" s="34"/>
      <c r="F43" s="34"/>
      <c r="G43" s="34"/>
      <c r="H43" s="34"/>
      <c r="I43" s="34"/>
      <c r="J43" s="34"/>
      <c r="K43" s="35"/>
      <c r="L43" s="35"/>
      <c r="M43" s="35"/>
      <c r="N43" s="35"/>
      <c r="O43" s="113"/>
      <c r="P43" s="37"/>
      <c r="Q43" s="34"/>
      <c r="R43" s="34"/>
      <c r="S43" s="34"/>
      <c r="T43" s="34"/>
      <c r="U43" s="35"/>
      <c r="V43" s="35"/>
      <c r="W43" s="35"/>
      <c r="X43" s="35"/>
      <c r="Y43" s="35"/>
      <c r="Z43" s="35"/>
      <c r="AA43" s="35"/>
      <c r="AB43" s="114"/>
      <c r="AC43" s="41"/>
      <c r="AD43" s="66"/>
      <c r="AE43" s="41"/>
      <c r="AF43" s="16"/>
      <c r="AG43" s="16"/>
      <c r="AH43" s="29">
        <f>ABS(AH41-AH42)</f>
        <v>6.9444444444449749E-4</v>
      </c>
      <c r="AI43" s="16"/>
      <c r="AJ43" s="16"/>
      <c r="AK43" s="29">
        <f>ABS(AK41-AK42)</f>
        <v>2.0816681711721685E-17</v>
      </c>
      <c r="AL43" s="102"/>
    </row>
    <row r="44" spans="1:38" ht="13.5" thickBot="1">
      <c r="A44" s="137"/>
      <c r="B44" s="149"/>
      <c r="C44" s="150" t="s">
        <v>205</v>
      </c>
      <c r="D44" s="151">
        <v>1949</v>
      </c>
      <c r="E44" s="48"/>
      <c r="F44" s="48"/>
      <c r="G44" s="48"/>
      <c r="H44" s="48"/>
      <c r="I44" s="48"/>
      <c r="J44" s="48"/>
      <c r="K44" s="50"/>
      <c r="L44" s="50"/>
      <c r="M44" s="50"/>
      <c r="N44" s="50"/>
      <c r="O44" s="118"/>
      <c r="P44" s="52"/>
      <c r="Q44" s="48"/>
      <c r="R44" s="48"/>
      <c r="S44" s="48"/>
      <c r="T44" s="48"/>
      <c r="U44" s="50"/>
      <c r="V44" s="50"/>
      <c r="W44" s="50"/>
      <c r="X44" s="50"/>
      <c r="Y44" s="50"/>
      <c r="Z44" s="50"/>
      <c r="AA44" s="50"/>
      <c r="AB44" s="119"/>
      <c r="AC44" s="79"/>
      <c r="AD44" s="77"/>
      <c r="AE44" s="79"/>
      <c r="AF44" s="16"/>
      <c r="AG44" s="16"/>
      <c r="AH44" s="29"/>
      <c r="AI44" s="16"/>
      <c r="AJ44" s="16"/>
      <c r="AK44" s="29"/>
    </row>
    <row r="45" spans="1:38" ht="13.5" thickTop="1">
      <c r="A45" s="109">
        <v>11</v>
      </c>
      <c r="B45" s="175" t="s">
        <v>206</v>
      </c>
      <c r="C45" s="145" t="s">
        <v>207</v>
      </c>
      <c r="D45" s="126">
        <v>2000</v>
      </c>
      <c r="E45" s="34">
        <v>0</v>
      </c>
      <c r="F45" s="34">
        <v>0</v>
      </c>
      <c r="G45" s="34">
        <v>0</v>
      </c>
      <c r="H45" s="34">
        <v>0</v>
      </c>
      <c r="I45" s="34">
        <v>5</v>
      </c>
      <c r="J45" s="34">
        <v>0</v>
      </c>
      <c r="K45" s="35">
        <v>0</v>
      </c>
      <c r="L45" s="35">
        <v>40</v>
      </c>
      <c r="M45" s="35">
        <v>0</v>
      </c>
      <c r="N45" s="35">
        <v>0</v>
      </c>
      <c r="O45" s="36">
        <f>2*(60*HOUR(AH47)+MINUTE(AH47))</f>
        <v>22</v>
      </c>
      <c r="P45" s="37">
        <v>0</v>
      </c>
      <c r="Q45" s="34">
        <v>0</v>
      </c>
      <c r="R45" s="34">
        <v>0</v>
      </c>
      <c r="S45" s="34">
        <v>0</v>
      </c>
      <c r="T45" s="34">
        <v>0</v>
      </c>
      <c r="U45" s="35">
        <v>5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8">
        <f>2*(60*HOUR(AK47)+MINUTE(AK47))</f>
        <v>6</v>
      </c>
      <c r="AC45" s="140">
        <f>SUM(E45:N45,P45:AA45)</f>
        <v>50</v>
      </c>
      <c r="AD45" s="66">
        <f>SUM(O45,AB45)</f>
        <v>28</v>
      </c>
      <c r="AE45" s="41">
        <f>SUM(AC45:AD45)</f>
        <v>78</v>
      </c>
      <c r="AF45" s="29">
        <v>0.40069444444444446</v>
      </c>
      <c r="AG45" s="29">
        <v>0.45416666666666666</v>
      </c>
      <c r="AH45" s="29">
        <f>AG45-AF45</f>
        <v>5.3472222222222199E-2</v>
      </c>
      <c r="AI45" s="29">
        <v>0.44305555555555554</v>
      </c>
      <c r="AJ45" s="29">
        <v>0.49791666666666662</v>
      </c>
      <c r="AK45" s="29">
        <f>AJ45-AI45</f>
        <v>5.4861111111111083E-2</v>
      </c>
      <c r="AL45" s="102"/>
    </row>
    <row r="46" spans="1:38">
      <c r="A46" s="109"/>
      <c r="B46" s="124"/>
      <c r="C46" s="125" t="s">
        <v>208</v>
      </c>
      <c r="D46" s="126">
        <v>2002</v>
      </c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113"/>
      <c r="P46" s="37"/>
      <c r="Q46" s="34"/>
      <c r="R46" s="34"/>
      <c r="S46" s="34"/>
      <c r="T46" s="34"/>
      <c r="U46" s="35"/>
      <c r="V46" s="35"/>
      <c r="W46" s="35"/>
      <c r="X46" s="35"/>
      <c r="Y46" s="35"/>
      <c r="Z46" s="35"/>
      <c r="AA46" s="35"/>
      <c r="AB46" s="114"/>
      <c r="AC46" s="41"/>
      <c r="AD46" s="66"/>
      <c r="AE46" s="41"/>
      <c r="AF46" s="16"/>
      <c r="AG46" s="16"/>
      <c r="AH46" s="29">
        <v>4.5833333333333337E-2</v>
      </c>
      <c r="AI46" s="16"/>
      <c r="AJ46" s="16"/>
      <c r="AK46" s="29">
        <v>5.6944444444444443E-2</v>
      </c>
      <c r="AL46" s="102"/>
    </row>
    <row r="47" spans="1:38">
      <c r="A47" s="109"/>
      <c r="B47" s="110"/>
      <c r="C47" s="116"/>
      <c r="D47" s="117"/>
      <c r="E47" s="34"/>
      <c r="F47" s="34"/>
      <c r="G47" s="34"/>
      <c r="H47" s="34"/>
      <c r="I47" s="34"/>
      <c r="J47" s="34"/>
      <c r="K47" s="35"/>
      <c r="L47" s="35"/>
      <c r="M47" s="35"/>
      <c r="N47" s="35"/>
      <c r="O47" s="113"/>
      <c r="P47" s="37"/>
      <c r="Q47" s="34"/>
      <c r="R47" s="34"/>
      <c r="S47" s="34"/>
      <c r="T47" s="34"/>
      <c r="U47" s="35"/>
      <c r="V47" s="35"/>
      <c r="W47" s="35"/>
      <c r="X47" s="35"/>
      <c r="Y47" s="35"/>
      <c r="Z47" s="35"/>
      <c r="AA47" s="35"/>
      <c r="AB47" s="114"/>
      <c r="AC47" s="41"/>
      <c r="AD47" s="66"/>
      <c r="AE47" s="41"/>
      <c r="AF47" s="16"/>
      <c r="AG47" s="16"/>
      <c r="AH47" s="29">
        <f>ABS(AH45-AH46)</f>
        <v>7.6388888888888618E-3</v>
      </c>
      <c r="AI47" s="16"/>
      <c r="AJ47" s="16"/>
      <c r="AK47" s="29">
        <f>ABS(AK45-AK46)</f>
        <v>2.0833333333333606E-3</v>
      </c>
      <c r="AL47" s="102"/>
    </row>
    <row r="48" spans="1:38" ht="12.75" customHeight="1" thickBot="1">
      <c r="A48" s="109"/>
      <c r="B48" s="110"/>
      <c r="C48" s="116"/>
      <c r="D48" s="117"/>
      <c r="E48" s="48"/>
      <c r="F48" s="48"/>
      <c r="G48" s="48"/>
      <c r="H48" s="48"/>
      <c r="I48" s="48"/>
      <c r="J48" s="48"/>
      <c r="K48" s="50"/>
      <c r="L48" s="50"/>
      <c r="M48" s="50"/>
      <c r="N48" s="50"/>
      <c r="O48" s="118"/>
      <c r="P48" s="52"/>
      <c r="Q48" s="48"/>
      <c r="R48" s="48"/>
      <c r="S48" s="48"/>
      <c r="T48" s="48"/>
      <c r="U48" s="50"/>
      <c r="V48" s="50"/>
      <c r="W48" s="50"/>
      <c r="X48" s="50"/>
      <c r="Y48" s="50"/>
      <c r="Z48" s="50"/>
      <c r="AA48" s="50"/>
      <c r="AB48" s="119"/>
      <c r="AC48" s="79"/>
      <c r="AD48" s="77"/>
      <c r="AE48" s="79"/>
      <c r="AF48" s="16"/>
      <c r="AG48" s="16"/>
      <c r="AH48" s="29"/>
      <c r="AI48" s="16"/>
      <c r="AJ48" s="16"/>
      <c r="AK48" s="29"/>
    </row>
    <row r="49" spans="1:38" ht="13.5" thickTop="1">
      <c r="A49" s="120">
        <v>12</v>
      </c>
      <c r="B49" s="121" t="s">
        <v>209</v>
      </c>
      <c r="C49" s="122" t="s">
        <v>210</v>
      </c>
      <c r="D49" s="123">
        <v>2001</v>
      </c>
      <c r="E49" s="21">
        <v>0</v>
      </c>
      <c r="F49" s="21">
        <v>0</v>
      </c>
      <c r="G49" s="21">
        <v>0</v>
      </c>
      <c r="H49" s="21">
        <v>0</v>
      </c>
      <c r="I49" s="21">
        <v>5</v>
      </c>
      <c r="J49" s="21">
        <v>0</v>
      </c>
      <c r="K49" s="22">
        <v>0</v>
      </c>
      <c r="L49" s="22">
        <v>60</v>
      </c>
      <c r="M49" s="22">
        <v>0</v>
      </c>
      <c r="N49" s="22">
        <v>0</v>
      </c>
      <c r="O49" s="23">
        <f>2*(60*HOUR(AH51)+MINUTE(AH51))</f>
        <v>12</v>
      </c>
      <c r="P49" s="24">
        <v>0</v>
      </c>
      <c r="Q49" s="21">
        <v>0</v>
      </c>
      <c r="R49" s="21">
        <v>0</v>
      </c>
      <c r="S49" s="21">
        <v>0</v>
      </c>
      <c r="T49" s="21">
        <v>0</v>
      </c>
      <c r="U49" s="22">
        <v>5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5">
        <f>2*(60*HOUR(AK51)+MINUTE(AK51))</f>
        <v>4</v>
      </c>
      <c r="AC49" s="107">
        <f>SUM(E49:N49,P49:AA49)</f>
        <v>70</v>
      </c>
      <c r="AD49" s="108">
        <f>SUM(O49,AB49)</f>
        <v>16</v>
      </c>
      <c r="AE49" s="28">
        <f>SUM(AC49:AD49)</f>
        <v>86</v>
      </c>
      <c r="AF49" s="29">
        <v>0.3611111111111111</v>
      </c>
      <c r="AG49" s="29">
        <v>0.40277777777777773</v>
      </c>
      <c r="AH49" s="29">
        <f>AG49-AF49</f>
        <v>4.166666666666663E-2</v>
      </c>
      <c r="AI49" s="29">
        <v>0.40763888888888888</v>
      </c>
      <c r="AJ49" s="29">
        <v>0.46319444444444446</v>
      </c>
      <c r="AK49" s="29">
        <f>AJ49-AI49</f>
        <v>5.555555555555558E-2</v>
      </c>
      <c r="AL49" s="102"/>
    </row>
    <row r="50" spans="1:38">
      <c r="A50" s="109"/>
      <c r="B50" s="124"/>
      <c r="C50" s="125" t="s">
        <v>211</v>
      </c>
      <c r="D50" s="126">
        <v>2003</v>
      </c>
      <c r="E50" s="34"/>
      <c r="F50" s="34"/>
      <c r="G50" s="34"/>
      <c r="H50" s="34"/>
      <c r="I50" s="34"/>
      <c r="J50" s="34"/>
      <c r="K50" s="35"/>
      <c r="L50" s="35"/>
      <c r="M50" s="35"/>
      <c r="N50" s="35"/>
      <c r="O50" s="113"/>
      <c r="P50" s="37"/>
      <c r="Q50" s="34"/>
      <c r="R50" s="34"/>
      <c r="S50" s="34"/>
      <c r="T50" s="34"/>
      <c r="U50" s="35"/>
      <c r="V50" s="35"/>
      <c r="W50" s="35"/>
      <c r="X50" s="35"/>
      <c r="Y50" s="35"/>
      <c r="Z50" s="35"/>
      <c r="AA50" s="35"/>
      <c r="AB50" s="114"/>
      <c r="AC50" s="41"/>
      <c r="AD50" s="66"/>
      <c r="AE50" s="41"/>
      <c r="AF50" s="16"/>
      <c r="AG50" s="16"/>
      <c r="AH50" s="29">
        <v>4.5833333333333337E-2</v>
      </c>
      <c r="AI50" s="16"/>
      <c r="AJ50" s="16"/>
      <c r="AK50" s="29">
        <v>5.6944444444444443E-2</v>
      </c>
      <c r="AL50" s="102"/>
    </row>
    <row r="51" spans="1:38">
      <c r="A51" s="109"/>
      <c r="B51" s="110"/>
      <c r="C51" s="160"/>
      <c r="D51" s="117"/>
      <c r="E51" s="34"/>
      <c r="F51" s="34"/>
      <c r="G51" s="34"/>
      <c r="H51" s="34"/>
      <c r="I51" s="34"/>
      <c r="J51" s="34"/>
      <c r="K51" s="35"/>
      <c r="L51" s="35"/>
      <c r="M51" s="35"/>
      <c r="N51" s="35"/>
      <c r="O51" s="113"/>
      <c r="P51" s="37"/>
      <c r="Q51" s="34"/>
      <c r="R51" s="34"/>
      <c r="S51" s="34"/>
      <c r="T51" s="34"/>
      <c r="U51" s="35"/>
      <c r="V51" s="35"/>
      <c r="W51" s="35"/>
      <c r="X51" s="35"/>
      <c r="Y51" s="35"/>
      <c r="Z51" s="35"/>
      <c r="AA51" s="35"/>
      <c r="AB51" s="114"/>
      <c r="AC51" s="41"/>
      <c r="AD51" s="66"/>
      <c r="AE51" s="41"/>
      <c r="AF51" s="16"/>
      <c r="AG51" s="16"/>
      <c r="AH51" s="29">
        <f>ABS(AH49-AH50)</f>
        <v>4.1666666666667074E-3</v>
      </c>
      <c r="AI51" s="16"/>
      <c r="AJ51" s="16"/>
      <c r="AK51" s="29">
        <f>ABS(AK49-AK50)</f>
        <v>1.3888888888888631E-3</v>
      </c>
      <c r="AL51" s="102"/>
    </row>
    <row r="52" spans="1:38" ht="13.5" thickBot="1">
      <c r="A52" s="109"/>
      <c r="B52" s="110"/>
      <c r="C52" s="116"/>
      <c r="D52" s="117"/>
      <c r="E52" s="48"/>
      <c r="F52" s="48"/>
      <c r="G52" s="48"/>
      <c r="H52" s="48"/>
      <c r="I52" s="48"/>
      <c r="J52" s="48"/>
      <c r="K52" s="50"/>
      <c r="L52" s="50"/>
      <c r="M52" s="50"/>
      <c r="N52" s="50"/>
      <c r="O52" s="118"/>
      <c r="P52" s="52"/>
      <c r="Q52" s="48"/>
      <c r="R52" s="48"/>
      <c r="S52" s="48"/>
      <c r="T52" s="48"/>
      <c r="U52" s="50"/>
      <c r="V52" s="50"/>
      <c r="W52" s="50"/>
      <c r="X52" s="50"/>
      <c r="Y52" s="50"/>
      <c r="Z52" s="50"/>
      <c r="AA52" s="50"/>
      <c r="AB52" s="119"/>
      <c r="AC52" s="79"/>
      <c r="AD52" s="77"/>
      <c r="AE52" s="79"/>
      <c r="AF52" s="16"/>
      <c r="AG52" s="16"/>
      <c r="AH52" s="29"/>
      <c r="AI52" s="16"/>
      <c r="AJ52" s="16"/>
      <c r="AK52" s="29"/>
    </row>
    <row r="53" spans="1:38" ht="13.5" thickTop="1">
      <c r="A53" s="120">
        <v>13</v>
      </c>
      <c r="B53" s="121" t="s">
        <v>212</v>
      </c>
      <c r="C53" s="134" t="s">
        <v>213</v>
      </c>
      <c r="D53" s="123">
        <v>1961</v>
      </c>
      <c r="E53" s="21">
        <v>0</v>
      </c>
      <c r="F53" s="21">
        <v>0</v>
      </c>
      <c r="G53" s="21">
        <v>0</v>
      </c>
      <c r="H53" s="21">
        <v>0</v>
      </c>
      <c r="I53" s="21">
        <v>60</v>
      </c>
      <c r="J53" s="21">
        <v>0</v>
      </c>
      <c r="K53" s="22">
        <v>0</v>
      </c>
      <c r="L53" s="22">
        <v>60</v>
      </c>
      <c r="M53" s="22">
        <v>0</v>
      </c>
      <c r="N53" s="22">
        <v>0</v>
      </c>
      <c r="O53" s="23">
        <f>2*(60*HOUR(AH55)+MINUTE(AH55))</f>
        <v>2</v>
      </c>
      <c r="P53" s="24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5">
        <f>2*(60*HOUR(AK55)+MINUTE(AK55))</f>
        <v>2</v>
      </c>
      <c r="AC53" s="107">
        <f>SUM(E53:N53,P53:AA53)</f>
        <v>120</v>
      </c>
      <c r="AD53" s="108">
        <f>SUM(O53,AB53)</f>
        <v>4</v>
      </c>
      <c r="AE53" s="28">
        <f>SUM(AC53:AD53)</f>
        <v>124</v>
      </c>
      <c r="AF53" s="29">
        <v>0.3840277777777778</v>
      </c>
      <c r="AG53" s="29">
        <v>0.4291666666666667</v>
      </c>
      <c r="AH53" s="29">
        <f>AG53-AF53</f>
        <v>4.5138888888888895E-2</v>
      </c>
      <c r="AI53" s="29">
        <v>0.4291666666666667</v>
      </c>
      <c r="AJ53" s="29">
        <v>0.48680555555555555</v>
      </c>
      <c r="AK53" s="29">
        <f>AJ53-AI53</f>
        <v>5.7638888888888851E-2</v>
      </c>
      <c r="AL53" s="102"/>
    </row>
    <row r="54" spans="1:38">
      <c r="A54" s="109"/>
      <c r="B54" s="124"/>
      <c r="C54" s="125" t="s">
        <v>214</v>
      </c>
      <c r="D54" s="126">
        <v>1945</v>
      </c>
      <c r="E54" s="34"/>
      <c r="F54" s="34"/>
      <c r="G54" s="34"/>
      <c r="H54" s="34"/>
      <c r="I54" s="34"/>
      <c r="J54" s="34"/>
      <c r="K54" s="35"/>
      <c r="L54" s="35"/>
      <c r="M54" s="35"/>
      <c r="N54" s="35"/>
      <c r="O54" s="113"/>
      <c r="P54" s="37"/>
      <c r="Q54" s="34"/>
      <c r="R54" s="34"/>
      <c r="S54" s="34"/>
      <c r="T54" s="34"/>
      <c r="U54" s="35"/>
      <c r="V54" s="35"/>
      <c r="W54" s="35"/>
      <c r="X54" s="35"/>
      <c r="Y54" s="35"/>
      <c r="Z54" s="35"/>
      <c r="AA54" s="35"/>
      <c r="AB54" s="114"/>
      <c r="AC54" s="41"/>
      <c r="AD54" s="66"/>
      <c r="AE54" s="41"/>
      <c r="AF54" s="16"/>
      <c r="AG54" s="16"/>
      <c r="AH54" s="29">
        <v>4.5833333333333337E-2</v>
      </c>
      <c r="AI54" s="16"/>
      <c r="AJ54" s="16"/>
      <c r="AK54" s="29">
        <v>5.6944444444444443E-2</v>
      </c>
      <c r="AL54" s="102"/>
    </row>
    <row r="55" spans="1:38">
      <c r="A55" s="109"/>
      <c r="B55" s="110"/>
      <c r="C55" s="160" t="s">
        <v>215</v>
      </c>
      <c r="D55" s="117">
        <v>1976</v>
      </c>
      <c r="E55" s="34"/>
      <c r="F55" s="34"/>
      <c r="G55" s="34"/>
      <c r="H55" s="34"/>
      <c r="I55" s="34"/>
      <c r="J55" s="34"/>
      <c r="K55" s="35"/>
      <c r="L55" s="35"/>
      <c r="M55" s="35"/>
      <c r="N55" s="35"/>
      <c r="O55" s="113"/>
      <c r="P55" s="37"/>
      <c r="Q55" s="34"/>
      <c r="R55" s="34"/>
      <c r="S55" s="34"/>
      <c r="T55" s="34"/>
      <c r="U55" s="35"/>
      <c r="V55" s="35"/>
      <c r="W55" s="35"/>
      <c r="X55" s="35"/>
      <c r="Y55" s="35"/>
      <c r="Z55" s="35"/>
      <c r="AA55" s="35"/>
      <c r="AB55" s="114"/>
      <c r="AC55" s="41"/>
      <c r="AD55" s="66"/>
      <c r="AE55" s="41"/>
      <c r="AF55" s="16"/>
      <c r="AG55" s="16"/>
      <c r="AH55" s="29">
        <f>ABS(AH53-AH54)</f>
        <v>6.9444444444444198E-4</v>
      </c>
      <c r="AI55" s="16"/>
      <c r="AJ55" s="16"/>
      <c r="AK55" s="29">
        <f>ABS(AK53-AK54)</f>
        <v>6.9444444444440728E-4</v>
      </c>
      <c r="AL55" s="102"/>
    </row>
    <row r="56" spans="1:38" ht="13.5" thickBot="1">
      <c r="A56" s="109"/>
      <c r="B56" s="110"/>
      <c r="C56" s="160" t="s">
        <v>216</v>
      </c>
      <c r="D56" s="117">
        <v>2006</v>
      </c>
      <c r="E56" s="48"/>
      <c r="F56" s="48"/>
      <c r="G56" s="48"/>
      <c r="H56" s="48"/>
      <c r="I56" s="48"/>
      <c r="J56" s="48"/>
      <c r="K56" s="50"/>
      <c r="L56" s="50"/>
      <c r="M56" s="50"/>
      <c r="N56" s="50"/>
      <c r="O56" s="118"/>
      <c r="P56" s="52"/>
      <c r="Q56" s="48"/>
      <c r="R56" s="48"/>
      <c r="S56" s="48"/>
      <c r="T56" s="48"/>
      <c r="U56" s="50"/>
      <c r="V56" s="50"/>
      <c r="W56" s="50"/>
      <c r="X56" s="50"/>
      <c r="Y56" s="50"/>
      <c r="Z56" s="50"/>
      <c r="AA56" s="50"/>
      <c r="AB56" s="119"/>
      <c r="AC56" s="79"/>
      <c r="AD56" s="77"/>
      <c r="AE56" s="79"/>
      <c r="AF56" s="16"/>
      <c r="AG56" s="16"/>
      <c r="AH56" s="29"/>
      <c r="AI56" s="16"/>
      <c r="AJ56" s="16"/>
      <c r="AK56" s="29"/>
    </row>
    <row r="57" spans="1:38" ht="13.5" thickTop="1">
      <c r="A57" s="120">
        <v>14</v>
      </c>
      <c r="B57" s="121" t="s">
        <v>217</v>
      </c>
      <c r="C57" s="122" t="s">
        <v>218</v>
      </c>
      <c r="D57" s="122">
        <v>1960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2">
        <v>0</v>
      </c>
      <c r="L57" s="22">
        <v>20</v>
      </c>
      <c r="M57" s="22">
        <v>0</v>
      </c>
      <c r="N57" s="22">
        <v>0</v>
      </c>
      <c r="O57" s="23">
        <f>2*(60*HOUR(AH60)+MINUTE(AH60))</f>
        <v>34</v>
      </c>
      <c r="P57" s="24">
        <v>0</v>
      </c>
      <c r="Q57" s="21">
        <v>0</v>
      </c>
      <c r="R57" s="21">
        <v>0</v>
      </c>
      <c r="S57" s="21">
        <v>0</v>
      </c>
      <c r="T57" s="21">
        <v>0</v>
      </c>
      <c r="U57" s="22">
        <v>5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5">
        <f>2*(60*HOUR(AK60)+MINUTE(AK60))</f>
        <v>66</v>
      </c>
      <c r="AC57" s="107">
        <f>SUM(E57:N57,P57:AA57)</f>
        <v>25</v>
      </c>
      <c r="AD57" s="108">
        <f>SUM(O57,AB57)</f>
        <v>100</v>
      </c>
      <c r="AE57" s="28">
        <f>SUM(AC57:AD57)</f>
        <v>125</v>
      </c>
      <c r="AF57" s="29">
        <v>0.37152777777777773</v>
      </c>
      <c r="AG57" s="29">
        <v>0.4291666666666667</v>
      </c>
      <c r="AH57" s="29">
        <f>AG57-AF57</f>
        <v>5.7638888888888962E-2</v>
      </c>
      <c r="AI57" s="29">
        <v>0.43124999999999997</v>
      </c>
      <c r="AJ57" s="29">
        <v>0.51111111111111118</v>
      </c>
      <c r="AK57" s="29">
        <f>AJ57-AI57</f>
        <v>7.9861111111111216E-2</v>
      </c>
      <c r="AL57" s="102"/>
    </row>
    <row r="58" spans="1:38">
      <c r="A58" s="109"/>
      <c r="B58" s="124"/>
      <c r="C58" s="125" t="s">
        <v>219</v>
      </c>
      <c r="D58" s="126">
        <v>1962</v>
      </c>
      <c r="E58" s="34"/>
      <c r="F58" s="34"/>
      <c r="G58" s="34"/>
      <c r="H58" s="34"/>
      <c r="I58" s="34"/>
      <c r="J58" s="34"/>
      <c r="K58" s="35"/>
      <c r="L58" s="35"/>
      <c r="M58" s="35"/>
      <c r="N58" s="35"/>
      <c r="O58" s="113"/>
      <c r="P58" s="37"/>
      <c r="Q58" s="34"/>
      <c r="R58" s="34"/>
      <c r="S58" s="34"/>
      <c r="T58" s="34"/>
      <c r="U58" s="35"/>
      <c r="V58" s="35"/>
      <c r="W58" s="35"/>
      <c r="X58" s="35"/>
      <c r="Y58" s="35"/>
      <c r="Z58" s="35"/>
      <c r="AA58" s="35"/>
      <c r="AB58" s="114"/>
      <c r="AC58" s="41"/>
      <c r="AD58" s="66"/>
      <c r="AE58" s="41"/>
      <c r="AF58" s="16"/>
      <c r="AG58" s="16"/>
      <c r="AH58" s="29">
        <v>4.5833333333333337E-2</v>
      </c>
      <c r="AI58" s="16"/>
      <c r="AJ58" s="16"/>
      <c r="AK58" s="29">
        <v>5.6944444444444443E-2</v>
      </c>
      <c r="AL58" s="102"/>
    </row>
    <row r="59" spans="1:38">
      <c r="A59" s="109"/>
      <c r="B59" s="124"/>
      <c r="C59" s="176" t="s">
        <v>220</v>
      </c>
      <c r="D59" s="177">
        <v>1960</v>
      </c>
      <c r="E59" s="34"/>
      <c r="F59" s="34"/>
      <c r="G59" s="34"/>
      <c r="H59" s="34"/>
      <c r="I59" s="34"/>
      <c r="J59" s="34"/>
      <c r="K59" s="35"/>
      <c r="L59" s="35"/>
      <c r="M59" s="35"/>
      <c r="N59" s="35"/>
      <c r="O59" s="113"/>
      <c r="P59" s="37"/>
      <c r="Q59" s="34"/>
      <c r="R59" s="34"/>
      <c r="S59" s="34"/>
      <c r="T59" s="34"/>
      <c r="U59" s="35"/>
      <c r="V59" s="35"/>
      <c r="W59" s="35"/>
      <c r="X59" s="35"/>
      <c r="Y59" s="35"/>
      <c r="Z59" s="35"/>
      <c r="AA59" s="35"/>
      <c r="AB59" s="114"/>
      <c r="AC59" s="41"/>
      <c r="AD59" s="66"/>
      <c r="AE59" s="41"/>
      <c r="AF59" s="16"/>
      <c r="AG59" s="16"/>
      <c r="AH59" s="29"/>
      <c r="AI59" s="16"/>
      <c r="AJ59" s="16"/>
      <c r="AK59" s="29"/>
      <c r="AL59" s="102"/>
    </row>
    <row r="60" spans="1:38">
      <c r="A60" s="109"/>
      <c r="B60" s="110"/>
      <c r="C60" s="116" t="s">
        <v>221</v>
      </c>
      <c r="D60" s="117">
        <v>1959</v>
      </c>
      <c r="E60" s="34"/>
      <c r="F60" s="34"/>
      <c r="G60" s="34"/>
      <c r="H60" s="34"/>
      <c r="I60" s="34"/>
      <c r="J60" s="34"/>
      <c r="K60" s="35"/>
      <c r="L60" s="35"/>
      <c r="M60" s="35"/>
      <c r="N60" s="35"/>
      <c r="O60" s="113"/>
      <c r="P60" s="37"/>
      <c r="Q60" s="34"/>
      <c r="R60" s="34"/>
      <c r="S60" s="34"/>
      <c r="T60" s="34"/>
      <c r="U60" s="35"/>
      <c r="V60" s="35"/>
      <c r="W60" s="35"/>
      <c r="X60" s="35"/>
      <c r="Y60" s="35"/>
      <c r="Z60" s="35"/>
      <c r="AA60" s="35"/>
      <c r="AB60" s="114"/>
      <c r="AC60" s="41"/>
      <c r="AD60" s="66"/>
      <c r="AE60" s="41"/>
      <c r="AF60" s="16"/>
      <c r="AG60" s="16"/>
      <c r="AH60" s="29">
        <f>ABS(AH57-AH58)</f>
        <v>1.1805555555555625E-2</v>
      </c>
      <c r="AI60" s="16"/>
      <c r="AJ60" s="16"/>
      <c r="AK60" s="29">
        <f>ABS(AK57-AK58)</f>
        <v>2.2916666666666773E-2</v>
      </c>
      <c r="AL60" s="102"/>
    </row>
    <row r="61" spans="1:38" ht="13.5" thickBot="1">
      <c r="A61" s="137"/>
      <c r="B61" s="138"/>
      <c r="C61" s="139" t="s">
        <v>222</v>
      </c>
      <c r="D61" s="139">
        <v>1958</v>
      </c>
      <c r="E61" s="48"/>
      <c r="F61" s="48"/>
      <c r="G61" s="48"/>
      <c r="H61" s="48"/>
      <c r="I61" s="48"/>
      <c r="J61" s="48"/>
      <c r="K61" s="50"/>
      <c r="L61" s="50"/>
      <c r="M61" s="50"/>
      <c r="N61" s="50"/>
      <c r="O61" s="118"/>
      <c r="P61" s="52"/>
      <c r="Q61" s="48"/>
      <c r="R61" s="48"/>
      <c r="S61" s="48"/>
      <c r="T61" s="48"/>
      <c r="U61" s="50"/>
      <c r="V61" s="50"/>
      <c r="W61" s="50"/>
      <c r="X61" s="50"/>
      <c r="Y61" s="50"/>
      <c r="Z61" s="50"/>
      <c r="AA61" s="50"/>
      <c r="AB61" s="119"/>
      <c r="AC61" s="79"/>
      <c r="AD61" s="77"/>
      <c r="AE61" s="79"/>
      <c r="AF61" s="16"/>
      <c r="AG61" s="16"/>
      <c r="AH61" s="29"/>
      <c r="AI61" s="16"/>
      <c r="AJ61" s="16"/>
      <c r="AK61" s="29"/>
    </row>
    <row r="62" spans="1:38" ht="13.5" thickTop="1">
      <c r="A62" s="109">
        <v>15</v>
      </c>
      <c r="B62" s="110" t="s">
        <v>223</v>
      </c>
      <c r="C62" s="145" t="s">
        <v>224</v>
      </c>
      <c r="D62" s="126">
        <v>1964</v>
      </c>
      <c r="E62" s="34">
        <v>60</v>
      </c>
      <c r="F62" s="34">
        <v>0</v>
      </c>
      <c r="G62" s="34">
        <v>0</v>
      </c>
      <c r="H62" s="34">
        <v>0</v>
      </c>
      <c r="I62" s="34">
        <v>5</v>
      </c>
      <c r="J62" s="34">
        <v>0</v>
      </c>
      <c r="K62" s="35">
        <v>0</v>
      </c>
      <c r="L62" s="35">
        <v>34</v>
      </c>
      <c r="M62" s="35">
        <v>0</v>
      </c>
      <c r="N62" s="35">
        <v>0</v>
      </c>
      <c r="O62" s="36">
        <f>2*(60*HOUR(AH64)+MINUTE(AH64))</f>
        <v>18</v>
      </c>
      <c r="P62" s="37">
        <v>0</v>
      </c>
      <c r="Q62" s="34">
        <v>0</v>
      </c>
      <c r="R62" s="34">
        <v>0</v>
      </c>
      <c r="S62" s="34">
        <v>0</v>
      </c>
      <c r="T62" s="34">
        <v>0</v>
      </c>
      <c r="U62" s="35">
        <v>5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8">
        <f>2*(60*HOUR(AK64)+MINUTE(AK64))</f>
        <v>8</v>
      </c>
      <c r="AC62" s="140">
        <f>SUM(E62:N62,P62:AA62)</f>
        <v>104</v>
      </c>
      <c r="AD62" s="66">
        <f>SUM(O62,AB62)</f>
        <v>26</v>
      </c>
      <c r="AE62" s="41">
        <f>SUM(AC62:AD62)</f>
        <v>130</v>
      </c>
      <c r="AF62" s="29">
        <v>0.40277777777777773</v>
      </c>
      <c r="AG62" s="29">
        <v>0.44236111111111115</v>
      </c>
      <c r="AH62" s="29">
        <f>AG62-AF62</f>
        <v>3.9583333333333415E-2</v>
      </c>
      <c r="AI62" s="29">
        <v>0.44513888888888892</v>
      </c>
      <c r="AJ62" s="29">
        <v>0.50486111111111109</v>
      </c>
      <c r="AK62" s="29">
        <f>AJ62-AI62</f>
        <v>5.9722222222222177E-2</v>
      </c>
      <c r="AL62" s="102"/>
    </row>
    <row r="63" spans="1:38">
      <c r="A63" s="109"/>
      <c r="B63" s="124"/>
      <c r="C63" s="125" t="s">
        <v>225</v>
      </c>
      <c r="D63" s="126">
        <v>2002</v>
      </c>
      <c r="E63" s="34"/>
      <c r="F63" s="34"/>
      <c r="G63" s="34"/>
      <c r="H63" s="34"/>
      <c r="I63" s="34"/>
      <c r="J63" s="34"/>
      <c r="K63" s="35"/>
      <c r="L63" s="35"/>
      <c r="M63" s="35"/>
      <c r="N63" s="35"/>
      <c r="O63" s="113"/>
      <c r="P63" s="37"/>
      <c r="Q63" s="34"/>
      <c r="R63" s="34"/>
      <c r="S63" s="34"/>
      <c r="T63" s="34"/>
      <c r="U63" s="35"/>
      <c r="V63" s="35"/>
      <c r="W63" s="35"/>
      <c r="X63" s="35"/>
      <c r="Y63" s="35"/>
      <c r="Z63" s="35"/>
      <c r="AA63" s="35"/>
      <c r="AB63" s="114"/>
      <c r="AC63" s="41"/>
      <c r="AD63" s="66"/>
      <c r="AE63" s="41"/>
      <c r="AF63" s="16"/>
      <c r="AG63" s="16"/>
      <c r="AH63" s="29">
        <v>4.5833333333333337E-2</v>
      </c>
      <c r="AI63" s="16"/>
      <c r="AJ63" s="16"/>
      <c r="AK63" s="29">
        <v>5.6944444444444443E-2</v>
      </c>
      <c r="AL63" s="102"/>
    </row>
    <row r="64" spans="1:38" ht="13.5" thickBot="1">
      <c r="A64" s="109"/>
      <c r="B64" s="110"/>
      <c r="C64" s="116"/>
      <c r="D64" s="117"/>
      <c r="E64" s="34"/>
      <c r="F64" s="34"/>
      <c r="G64" s="34"/>
      <c r="H64" s="34"/>
      <c r="I64" s="34"/>
      <c r="J64" s="34"/>
      <c r="K64" s="35"/>
      <c r="L64" s="35"/>
      <c r="M64" s="35"/>
      <c r="N64" s="35"/>
      <c r="O64" s="113"/>
      <c r="P64" s="37"/>
      <c r="Q64" s="34"/>
      <c r="R64" s="34"/>
      <c r="S64" s="34"/>
      <c r="T64" s="34"/>
      <c r="U64" s="35"/>
      <c r="V64" s="35"/>
      <c r="W64" s="35"/>
      <c r="X64" s="35"/>
      <c r="Y64" s="35"/>
      <c r="Z64" s="35"/>
      <c r="AA64" s="35"/>
      <c r="AB64" s="114"/>
      <c r="AC64" s="41"/>
      <c r="AD64" s="66"/>
      <c r="AE64" s="41"/>
      <c r="AF64" s="16"/>
      <c r="AG64" s="16"/>
      <c r="AH64" s="29">
        <f>ABS(AH62-AH63)</f>
        <v>6.2499999999999223E-3</v>
      </c>
      <c r="AI64" s="16"/>
      <c r="AJ64" s="16"/>
      <c r="AK64" s="29">
        <f>ABS(AK62-AK63)</f>
        <v>2.7777777777777332E-3</v>
      </c>
      <c r="AL64" s="102"/>
    </row>
    <row r="65" spans="1:38" ht="13.5" thickTop="1">
      <c r="A65" s="120">
        <v>16</v>
      </c>
      <c r="B65" s="121" t="s">
        <v>226</v>
      </c>
      <c r="C65" s="122" t="s">
        <v>92</v>
      </c>
      <c r="D65" s="122">
        <v>1968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2">
        <v>0</v>
      </c>
      <c r="L65" s="22">
        <v>100</v>
      </c>
      <c r="M65" s="22">
        <v>0</v>
      </c>
      <c r="N65" s="22">
        <v>0</v>
      </c>
      <c r="O65" s="23">
        <f>2*(60*HOUR(AH67)+MINUTE(AH67))</f>
        <v>38</v>
      </c>
      <c r="P65" s="24">
        <v>0</v>
      </c>
      <c r="Q65" s="21">
        <v>0</v>
      </c>
      <c r="R65" s="21">
        <v>0</v>
      </c>
      <c r="S65" s="21">
        <v>0</v>
      </c>
      <c r="T65" s="21">
        <v>0</v>
      </c>
      <c r="U65" s="22">
        <v>5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5">
        <f>2*(60*HOUR(AK67)+MINUTE(AK67))</f>
        <v>46</v>
      </c>
      <c r="AC65" s="107">
        <f>SUM(E65:N65,P65:AA65)</f>
        <v>105</v>
      </c>
      <c r="AD65" s="108">
        <f>SUM(O65,AB65)</f>
        <v>84</v>
      </c>
      <c r="AE65" s="28">
        <f>SUM(AC65:AD65)</f>
        <v>189</v>
      </c>
      <c r="AF65" s="29">
        <v>0.41319444444444442</v>
      </c>
      <c r="AG65" s="29">
        <v>0.47222222222222227</v>
      </c>
      <c r="AH65" s="29">
        <f>AG65-AF65</f>
        <v>5.9027777777777846E-2</v>
      </c>
      <c r="AI65" s="29">
        <v>0.48125000000000001</v>
      </c>
      <c r="AJ65" s="29">
        <v>0.5541666666666667</v>
      </c>
      <c r="AK65" s="29">
        <f>AJ65-AI65</f>
        <v>7.2916666666666685E-2</v>
      </c>
      <c r="AL65" s="102"/>
    </row>
    <row r="66" spans="1:38">
      <c r="A66" s="109"/>
      <c r="B66" s="124"/>
      <c r="C66" s="125" t="s">
        <v>93</v>
      </c>
      <c r="D66" s="125">
        <v>2003</v>
      </c>
      <c r="E66" s="34"/>
      <c r="F66" s="34"/>
      <c r="G66" s="34"/>
      <c r="H66" s="34"/>
      <c r="I66" s="34"/>
      <c r="J66" s="34"/>
      <c r="K66" s="35"/>
      <c r="L66" s="35"/>
      <c r="M66" s="35"/>
      <c r="N66" s="35"/>
      <c r="O66" s="113"/>
      <c r="P66" s="37"/>
      <c r="Q66" s="34"/>
      <c r="R66" s="34"/>
      <c r="S66" s="34"/>
      <c r="T66" s="34"/>
      <c r="U66" s="35"/>
      <c r="V66" s="35"/>
      <c r="W66" s="35"/>
      <c r="X66" s="35"/>
      <c r="Y66" s="35"/>
      <c r="Z66" s="35"/>
      <c r="AA66" s="35"/>
      <c r="AB66" s="114"/>
      <c r="AC66" s="41"/>
      <c r="AD66" s="66"/>
      <c r="AE66" s="41"/>
      <c r="AF66" s="16"/>
      <c r="AG66" s="16"/>
      <c r="AH66" s="29">
        <v>4.5833333333333337E-2</v>
      </c>
      <c r="AI66" s="16"/>
      <c r="AJ66" s="16"/>
      <c r="AK66" s="29">
        <v>5.6944444444444443E-2</v>
      </c>
      <c r="AL66" s="102"/>
    </row>
    <row r="67" spans="1:38">
      <c r="A67" s="109"/>
      <c r="B67" s="110"/>
      <c r="C67" s="116" t="s">
        <v>227</v>
      </c>
      <c r="D67" s="116">
        <v>2002</v>
      </c>
      <c r="E67" s="34"/>
      <c r="F67" s="34"/>
      <c r="G67" s="34"/>
      <c r="H67" s="34"/>
      <c r="I67" s="34"/>
      <c r="J67" s="34"/>
      <c r="K67" s="35"/>
      <c r="L67" s="35"/>
      <c r="M67" s="35"/>
      <c r="N67" s="35"/>
      <c r="O67" s="113"/>
      <c r="P67" s="37"/>
      <c r="Q67" s="34"/>
      <c r="R67" s="34"/>
      <c r="S67" s="34"/>
      <c r="T67" s="34"/>
      <c r="U67" s="35"/>
      <c r="V67" s="35"/>
      <c r="W67" s="35"/>
      <c r="X67" s="35"/>
      <c r="Y67" s="35"/>
      <c r="Z67" s="35"/>
      <c r="AA67" s="35"/>
      <c r="AB67" s="114"/>
      <c r="AC67" s="41"/>
      <c r="AD67" s="66"/>
      <c r="AE67" s="41"/>
      <c r="AF67" s="16"/>
      <c r="AG67" s="16"/>
      <c r="AH67" s="29">
        <f>ABS(AH65-AH66)</f>
        <v>1.3194444444444509E-2</v>
      </c>
      <c r="AI67" s="16"/>
      <c r="AJ67" s="16"/>
      <c r="AK67" s="29">
        <f>ABS(AK65-AK66)</f>
        <v>1.5972222222222242E-2</v>
      </c>
      <c r="AL67" s="102"/>
    </row>
    <row r="68" spans="1:38" ht="12.75" customHeight="1" thickBot="1">
      <c r="A68" s="129"/>
      <c r="B68" s="142"/>
      <c r="C68" s="143"/>
      <c r="D68" s="143"/>
      <c r="E68" s="91"/>
      <c r="F68" s="91"/>
      <c r="G68" s="91"/>
      <c r="H68" s="91"/>
      <c r="I68" s="91"/>
      <c r="J68" s="91"/>
      <c r="K68" s="92"/>
      <c r="L68" s="92"/>
      <c r="M68" s="92"/>
      <c r="N68" s="92"/>
      <c r="O68" s="130"/>
      <c r="P68" s="94"/>
      <c r="Q68" s="91"/>
      <c r="R68" s="91"/>
      <c r="S68" s="91"/>
      <c r="T68" s="91"/>
      <c r="U68" s="92"/>
      <c r="V68" s="92"/>
      <c r="W68" s="92"/>
      <c r="X68" s="92"/>
      <c r="Y68" s="92"/>
      <c r="Z68" s="92"/>
      <c r="AA68" s="92"/>
      <c r="AB68" s="131"/>
      <c r="AC68" s="132"/>
      <c r="AD68" s="133"/>
      <c r="AE68" s="132"/>
      <c r="AF68" s="16"/>
      <c r="AG68" s="16"/>
      <c r="AH68" s="29"/>
      <c r="AI68" s="16"/>
      <c r="AJ68" s="16"/>
      <c r="AK68" s="29"/>
    </row>
    <row r="69" spans="1:38">
      <c r="A69" s="109">
        <v>17</v>
      </c>
      <c r="B69" s="110" t="s">
        <v>101</v>
      </c>
      <c r="C69" s="125" t="s">
        <v>228</v>
      </c>
      <c r="D69" s="125">
        <v>1949</v>
      </c>
      <c r="E69" s="34">
        <v>0</v>
      </c>
      <c r="F69" s="34">
        <v>0</v>
      </c>
      <c r="G69" s="34">
        <v>0</v>
      </c>
      <c r="H69" s="34">
        <v>0</v>
      </c>
      <c r="I69" s="34">
        <v>5</v>
      </c>
      <c r="J69" s="34">
        <v>0</v>
      </c>
      <c r="K69" s="35">
        <v>0</v>
      </c>
      <c r="L69" s="35">
        <v>0</v>
      </c>
      <c r="M69" s="35">
        <v>0</v>
      </c>
      <c r="N69" s="35">
        <v>0</v>
      </c>
      <c r="O69" s="36">
        <f>2*(60*HOUR(AH71)+MINUTE(AH71))</f>
        <v>46</v>
      </c>
      <c r="P69" s="37">
        <v>0</v>
      </c>
      <c r="Q69" s="34">
        <v>0</v>
      </c>
      <c r="R69" s="34">
        <v>0</v>
      </c>
      <c r="S69" s="34">
        <v>0</v>
      </c>
      <c r="T69" s="34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100</v>
      </c>
      <c r="AB69" s="38">
        <f>2*(60*HOUR(AK71)+MINUTE(AK71))</f>
        <v>102</v>
      </c>
      <c r="AC69" s="140">
        <f>SUM(E69:N69,P69:AA69)</f>
        <v>105</v>
      </c>
      <c r="AD69" s="66">
        <f>SUM(O69,AB69)</f>
        <v>148</v>
      </c>
      <c r="AE69" s="41">
        <f>SUM(AC69:AD69)</f>
        <v>253</v>
      </c>
      <c r="AF69" s="29">
        <v>0.40486111111111112</v>
      </c>
      <c r="AG69" s="29">
        <v>0.46666666666666662</v>
      </c>
      <c r="AH69" s="29">
        <f>AG69-AF69</f>
        <v>6.1805555555555503E-2</v>
      </c>
      <c r="AI69" s="29">
        <v>0.47013888888888888</v>
      </c>
      <c r="AJ69" s="29">
        <v>0.5625</v>
      </c>
      <c r="AK69" s="29">
        <f>AJ69-AI69</f>
        <v>9.2361111111111116E-2</v>
      </c>
      <c r="AL69" s="102"/>
    </row>
    <row r="70" spans="1:38">
      <c r="A70" s="109"/>
      <c r="B70" s="124"/>
      <c r="C70" s="125" t="s">
        <v>229</v>
      </c>
      <c r="D70" s="125">
        <v>1959</v>
      </c>
      <c r="E70" s="34"/>
      <c r="F70" s="34"/>
      <c r="G70" s="34"/>
      <c r="H70" s="34"/>
      <c r="I70" s="34"/>
      <c r="J70" s="34"/>
      <c r="K70" s="35"/>
      <c r="L70" s="35"/>
      <c r="M70" s="35"/>
      <c r="N70" s="35"/>
      <c r="O70" s="113"/>
      <c r="P70" s="37"/>
      <c r="Q70" s="34"/>
      <c r="R70" s="34"/>
      <c r="S70" s="34"/>
      <c r="T70" s="34"/>
      <c r="U70" s="35"/>
      <c r="V70" s="35"/>
      <c r="W70" s="35"/>
      <c r="X70" s="35"/>
      <c r="Y70" s="35"/>
      <c r="Z70" s="35"/>
      <c r="AA70" s="35"/>
      <c r="AB70" s="114"/>
      <c r="AC70" s="41"/>
      <c r="AD70" s="66"/>
      <c r="AE70" s="41"/>
      <c r="AF70" s="16"/>
      <c r="AG70" s="16"/>
      <c r="AH70" s="29">
        <v>4.5833333333333337E-2</v>
      </c>
      <c r="AI70" s="16"/>
      <c r="AJ70" s="16"/>
      <c r="AK70" s="29">
        <v>5.6944444444444443E-2</v>
      </c>
      <c r="AL70" s="102"/>
    </row>
    <row r="71" spans="1:38">
      <c r="A71" s="109"/>
      <c r="B71" s="110"/>
      <c r="C71" s="116" t="s">
        <v>102</v>
      </c>
      <c r="D71" s="116">
        <v>1954</v>
      </c>
      <c r="E71" s="34"/>
      <c r="F71" s="34"/>
      <c r="G71" s="34"/>
      <c r="H71" s="34"/>
      <c r="I71" s="34"/>
      <c r="J71" s="34"/>
      <c r="K71" s="35"/>
      <c r="L71" s="35"/>
      <c r="M71" s="35"/>
      <c r="N71" s="35"/>
      <c r="O71" s="113"/>
      <c r="P71" s="37"/>
      <c r="Q71" s="34"/>
      <c r="R71" s="34"/>
      <c r="S71" s="34"/>
      <c r="T71" s="34"/>
      <c r="U71" s="35"/>
      <c r="V71" s="35"/>
      <c r="W71" s="35"/>
      <c r="X71" s="35"/>
      <c r="Y71" s="35"/>
      <c r="Z71" s="35"/>
      <c r="AA71" s="35"/>
      <c r="AB71" s="114"/>
      <c r="AC71" s="41"/>
      <c r="AD71" s="66"/>
      <c r="AE71" s="41"/>
      <c r="AF71" s="16"/>
      <c r="AG71" s="16"/>
      <c r="AH71" s="29">
        <f>ABS(AH69-AH70)</f>
        <v>1.5972222222222165E-2</v>
      </c>
      <c r="AI71" s="16"/>
      <c r="AJ71" s="16"/>
      <c r="AK71" s="29">
        <f>ABS(AK69-AK70)</f>
        <v>3.5416666666666673E-2</v>
      </c>
      <c r="AL71" s="102"/>
    </row>
    <row r="72" spans="1:38" ht="13.5" thickBot="1">
      <c r="A72" s="137"/>
      <c r="B72" s="149"/>
      <c r="C72" s="164"/>
      <c r="D72" s="150"/>
      <c r="E72" s="48"/>
      <c r="F72" s="48"/>
      <c r="G72" s="48"/>
      <c r="H72" s="48"/>
      <c r="I72" s="48"/>
      <c r="J72" s="48"/>
      <c r="K72" s="50"/>
      <c r="L72" s="50"/>
      <c r="M72" s="50"/>
      <c r="N72" s="50"/>
      <c r="O72" s="118"/>
      <c r="P72" s="52"/>
      <c r="Q72" s="48"/>
      <c r="R72" s="48"/>
      <c r="S72" s="48"/>
      <c r="T72" s="48"/>
      <c r="U72" s="50"/>
      <c r="V72" s="50"/>
      <c r="W72" s="50"/>
      <c r="X72" s="50"/>
      <c r="Y72" s="50"/>
      <c r="Z72" s="50"/>
      <c r="AA72" s="50"/>
      <c r="AB72" s="119"/>
      <c r="AC72" s="79"/>
      <c r="AD72" s="77"/>
      <c r="AE72" s="79"/>
      <c r="AF72" s="16"/>
      <c r="AG72" s="16"/>
      <c r="AH72" s="29"/>
      <c r="AI72" s="16"/>
      <c r="AJ72" s="16"/>
      <c r="AK72" s="29"/>
    </row>
    <row r="73" spans="1:38" ht="13.5" thickTop="1">
      <c r="A73" s="109">
        <v>18</v>
      </c>
      <c r="B73" s="110" t="s">
        <v>107</v>
      </c>
      <c r="C73" s="125" t="s">
        <v>114</v>
      </c>
      <c r="D73" s="125">
        <v>1994</v>
      </c>
      <c r="E73" s="34">
        <v>0</v>
      </c>
      <c r="F73" s="34">
        <v>0</v>
      </c>
      <c r="G73" s="34">
        <v>0</v>
      </c>
      <c r="H73" s="34">
        <v>0</v>
      </c>
      <c r="I73" s="34">
        <v>5</v>
      </c>
      <c r="J73" s="34">
        <v>0</v>
      </c>
      <c r="K73" s="35">
        <v>0</v>
      </c>
      <c r="L73" s="35">
        <v>60</v>
      </c>
      <c r="M73" s="35">
        <v>0</v>
      </c>
      <c r="N73" s="35">
        <v>0</v>
      </c>
      <c r="O73" s="36">
        <f>2*(60*HOUR(AH75)+MINUTE(AH75))</f>
        <v>6</v>
      </c>
      <c r="P73" s="37">
        <v>0</v>
      </c>
      <c r="Q73" s="34">
        <v>0</v>
      </c>
      <c r="R73" s="34">
        <v>5</v>
      </c>
      <c r="S73" s="34">
        <v>0</v>
      </c>
      <c r="T73" s="34">
        <v>0</v>
      </c>
      <c r="U73" s="35">
        <v>0</v>
      </c>
      <c r="V73" s="35">
        <v>0</v>
      </c>
      <c r="W73" s="35">
        <v>0</v>
      </c>
      <c r="X73" s="35">
        <v>0</v>
      </c>
      <c r="Y73" s="35">
        <v>60</v>
      </c>
      <c r="Z73" s="35">
        <v>60</v>
      </c>
      <c r="AA73" s="35">
        <v>60</v>
      </c>
      <c r="AB73" s="38">
        <f>2*(60*HOUR(AK75)+MINUTE(AK75))</f>
        <v>80</v>
      </c>
      <c r="AC73" s="140">
        <f>SUM(E73:N73,P73:AA73)</f>
        <v>250</v>
      </c>
      <c r="AD73" s="66">
        <f>SUM(O73,AB73)</f>
        <v>86</v>
      </c>
      <c r="AE73" s="41">
        <f>SUM(AC73:AD73)</f>
        <v>336</v>
      </c>
      <c r="AF73" s="29">
        <v>0.39444444444444443</v>
      </c>
      <c r="AG73" s="29">
        <v>0.4381944444444445</v>
      </c>
      <c r="AH73" s="29">
        <f>AG73-AF73</f>
        <v>4.3750000000000067E-2</v>
      </c>
      <c r="AI73" s="29">
        <v>0.44097222222222227</v>
      </c>
      <c r="AJ73" s="29">
        <v>0.52569444444444446</v>
      </c>
      <c r="AK73" s="29">
        <f>AJ73-AI73</f>
        <v>8.4722222222222199E-2</v>
      </c>
      <c r="AL73" s="102"/>
    </row>
    <row r="74" spans="1:38">
      <c r="A74" s="109"/>
      <c r="B74" s="124"/>
      <c r="C74" s="125" t="s">
        <v>230</v>
      </c>
      <c r="D74" s="125">
        <v>1995</v>
      </c>
      <c r="E74" s="34"/>
      <c r="F74" s="34"/>
      <c r="G74" s="34"/>
      <c r="H74" s="34"/>
      <c r="I74" s="34"/>
      <c r="J74" s="34"/>
      <c r="K74" s="35"/>
      <c r="L74" s="35"/>
      <c r="M74" s="35"/>
      <c r="N74" s="35"/>
      <c r="O74" s="113"/>
      <c r="P74" s="37"/>
      <c r="Q74" s="34"/>
      <c r="R74" s="34"/>
      <c r="S74" s="34"/>
      <c r="T74" s="34"/>
      <c r="U74" s="35"/>
      <c r="V74" s="35"/>
      <c r="W74" s="35"/>
      <c r="X74" s="35"/>
      <c r="Y74" s="35"/>
      <c r="Z74" s="35"/>
      <c r="AA74" s="35"/>
      <c r="AB74" s="114"/>
      <c r="AC74" s="41"/>
      <c r="AD74" s="66"/>
      <c r="AE74" s="41"/>
      <c r="AF74" s="16"/>
      <c r="AG74" s="16"/>
      <c r="AH74" s="29">
        <v>4.5833333333333337E-2</v>
      </c>
      <c r="AI74" s="16"/>
      <c r="AJ74" s="16"/>
      <c r="AK74" s="29">
        <v>5.6944444444444443E-2</v>
      </c>
      <c r="AL74" s="102"/>
    </row>
    <row r="75" spans="1:38">
      <c r="A75" s="109"/>
      <c r="B75" s="110"/>
      <c r="C75" s="116" t="s">
        <v>231</v>
      </c>
      <c r="D75" s="116">
        <v>1994</v>
      </c>
      <c r="E75" s="34"/>
      <c r="F75" s="34"/>
      <c r="G75" s="34"/>
      <c r="H75" s="34"/>
      <c r="I75" s="34"/>
      <c r="J75" s="34"/>
      <c r="K75" s="35"/>
      <c r="L75" s="35"/>
      <c r="M75" s="35"/>
      <c r="N75" s="35"/>
      <c r="O75" s="113"/>
      <c r="P75" s="37"/>
      <c r="Q75" s="34"/>
      <c r="R75" s="34"/>
      <c r="S75" s="34"/>
      <c r="T75" s="34"/>
      <c r="U75" s="35"/>
      <c r="V75" s="35"/>
      <c r="W75" s="35"/>
      <c r="X75" s="35"/>
      <c r="Y75" s="35"/>
      <c r="Z75" s="35"/>
      <c r="AA75" s="35"/>
      <c r="AB75" s="114"/>
      <c r="AC75" s="41"/>
      <c r="AD75" s="66"/>
      <c r="AE75" s="41"/>
      <c r="AF75" s="16"/>
      <c r="AG75" s="16"/>
      <c r="AH75" s="29">
        <f>ABS(AH73-AH74)</f>
        <v>2.0833333333332704E-3</v>
      </c>
      <c r="AI75" s="16"/>
      <c r="AJ75" s="16"/>
      <c r="AK75" s="29">
        <f>ABS(AK73-AK74)</f>
        <v>2.7777777777777755E-2</v>
      </c>
      <c r="AL75" s="102"/>
    </row>
    <row r="76" spans="1:38">
      <c r="A76" s="109"/>
      <c r="B76" s="110"/>
      <c r="C76" s="116" t="s">
        <v>232</v>
      </c>
      <c r="D76" s="116">
        <v>1995</v>
      </c>
      <c r="E76" s="34"/>
      <c r="F76" s="34"/>
      <c r="G76" s="34"/>
      <c r="H76" s="34"/>
      <c r="I76" s="34"/>
      <c r="J76" s="34"/>
      <c r="K76" s="35"/>
      <c r="L76" s="35"/>
      <c r="M76" s="35"/>
      <c r="N76" s="35"/>
      <c r="O76" s="113"/>
      <c r="P76" s="37"/>
      <c r="Q76" s="34"/>
      <c r="R76" s="34"/>
      <c r="S76" s="34"/>
      <c r="T76" s="34"/>
      <c r="U76" s="35"/>
      <c r="V76" s="35"/>
      <c r="W76" s="35"/>
      <c r="X76" s="35"/>
      <c r="Y76" s="35"/>
      <c r="Z76" s="35"/>
      <c r="AA76" s="35"/>
      <c r="AB76" s="114"/>
      <c r="AC76" s="41"/>
      <c r="AD76" s="66"/>
      <c r="AE76" s="41"/>
      <c r="AF76" s="16"/>
      <c r="AG76" s="16"/>
      <c r="AH76" s="29"/>
      <c r="AI76" s="16"/>
      <c r="AJ76" s="16"/>
      <c r="AK76" s="29"/>
      <c r="AL76" s="102"/>
    </row>
    <row r="77" spans="1:38" ht="13.5" thickBot="1">
      <c r="A77" s="137"/>
      <c r="B77" s="149"/>
      <c r="C77" s="150" t="s">
        <v>233</v>
      </c>
      <c r="D77" s="150">
        <v>1995</v>
      </c>
      <c r="E77" s="48"/>
      <c r="F77" s="48"/>
      <c r="G77" s="48"/>
      <c r="H77" s="48"/>
      <c r="I77" s="48"/>
      <c r="J77" s="48"/>
      <c r="K77" s="50"/>
      <c r="L77" s="50"/>
      <c r="M77" s="50"/>
      <c r="N77" s="50"/>
      <c r="O77" s="118"/>
      <c r="P77" s="52"/>
      <c r="Q77" s="48"/>
      <c r="R77" s="48"/>
      <c r="S77" s="48"/>
      <c r="T77" s="48"/>
      <c r="U77" s="50"/>
      <c r="V77" s="50"/>
      <c r="W77" s="50"/>
      <c r="X77" s="50"/>
      <c r="Y77" s="50"/>
      <c r="Z77" s="50"/>
      <c r="AA77" s="50"/>
      <c r="AB77" s="119"/>
      <c r="AC77" s="79"/>
      <c r="AD77" s="77"/>
      <c r="AE77" s="79"/>
      <c r="AF77" s="16"/>
      <c r="AG77" s="16"/>
      <c r="AH77" s="29"/>
      <c r="AI77" s="16"/>
      <c r="AJ77" s="16"/>
      <c r="AK77" s="29"/>
    </row>
    <row r="78" spans="1:38" ht="13.5" thickTop="1">
      <c r="A78" s="120">
        <v>19</v>
      </c>
      <c r="B78" s="121" t="s">
        <v>234</v>
      </c>
      <c r="C78" s="122" t="s">
        <v>235</v>
      </c>
      <c r="D78" s="122">
        <v>1950</v>
      </c>
      <c r="E78" s="21">
        <v>0</v>
      </c>
      <c r="F78" s="21">
        <v>0</v>
      </c>
      <c r="G78" s="21">
        <v>0</v>
      </c>
      <c r="H78" s="21">
        <v>0</v>
      </c>
      <c r="I78" s="21">
        <v>5</v>
      </c>
      <c r="J78" s="21">
        <v>0</v>
      </c>
      <c r="K78" s="22">
        <v>0</v>
      </c>
      <c r="L78" s="22">
        <v>44</v>
      </c>
      <c r="M78" s="22">
        <v>0</v>
      </c>
      <c r="N78" s="22">
        <v>0</v>
      </c>
      <c r="O78" s="23">
        <f>2*(60*HOUR(AH80)+MINUTE(AH80))</f>
        <v>78</v>
      </c>
      <c r="P78" s="24">
        <v>0</v>
      </c>
      <c r="Q78" s="21">
        <v>0</v>
      </c>
      <c r="R78" s="21">
        <v>5</v>
      </c>
      <c r="S78" s="21">
        <v>0</v>
      </c>
      <c r="T78" s="21">
        <v>0</v>
      </c>
      <c r="U78" s="22">
        <v>5</v>
      </c>
      <c r="V78" s="22">
        <v>0</v>
      </c>
      <c r="W78" s="22">
        <v>0</v>
      </c>
      <c r="X78" s="22">
        <v>0</v>
      </c>
      <c r="Y78" s="22">
        <v>100</v>
      </c>
      <c r="Z78" s="22">
        <v>100</v>
      </c>
      <c r="AA78" s="22">
        <v>100</v>
      </c>
      <c r="AB78" s="25">
        <f>2*(60*HOUR(AK80)+MINUTE(AK80))</f>
        <v>96</v>
      </c>
      <c r="AC78" s="107">
        <f>SUM(E78:N78,P78:AA78)</f>
        <v>359</v>
      </c>
      <c r="AD78" s="108">
        <f>SUM(O78,AB78)</f>
        <v>174</v>
      </c>
      <c r="AE78" s="28">
        <f>SUM(AC78:AD78)</f>
        <v>533</v>
      </c>
      <c r="AF78" s="29">
        <v>0.38819444444444445</v>
      </c>
      <c r="AG78" s="29">
        <v>0.46111111111111108</v>
      </c>
      <c r="AH78" s="29">
        <f>AG78-AF78</f>
        <v>7.291666666666663E-2</v>
      </c>
      <c r="AI78" s="29">
        <v>0.4680555555555555</v>
      </c>
      <c r="AJ78" s="29">
        <v>0.55833333333333335</v>
      </c>
      <c r="AK78" s="29">
        <f>AJ78-AI78</f>
        <v>9.0277777777777846E-2</v>
      </c>
      <c r="AL78" s="102"/>
    </row>
    <row r="79" spans="1:38">
      <c r="A79" s="109"/>
      <c r="B79" s="124"/>
      <c r="C79" s="125" t="s">
        <v>104</v>
      </c>
      <c r="D79" s="125">
        <v>1951</v>
      </c>
      <c r="E79" s="34"/>
      <c r="F79" s="34"/>
      <c r="G79" s="34"/>
      <c r="H79" s="34"/>
      <c r="I79" s="34"/>
      <c r="J79" s="34"/>
      <c r="K79" s="35"/>
      <c r="L79" s="35"/>
      <c r="M79" s="35"/>
      <c r="N79" s="35"/>
      <c r="O79" s="113"/>
      <c r="P79" s="37"/>
      <c r="Q79" s="34"/>
      <c r="R79" s="34"/>
      <c r="S79" s="34"/>
      <c r="T79" s="34"/>
      <c r="U79" s="35"/>
      <c r="V79" s="35"/>
      <c r="W79" s="35"/>
      <c r="X79" s="35"/>
      <c r="Y79" s="35"/>
      <c r="Z79" s="35"/>
      <c r="AA79" s="35"/>
      <c r="AB79" s="114"/>
      <c r="AC79" s="41"/>
      <c r="AD79" s="66"/>
      <c r="AE79" s="41"/>
      <c r="AF79" s="16"/>
      <c r="AG79" s="16"/>
      <c r="AH79" s="29">
        <v>4.5833333333333337E-2</v>
      </c>
      <c r="AI79" s="16"/>
      <c r="AJ79" s="16"/>
      <c r="AK79" s="29">
        <v>5.6944444444444443E-2</v>
      </c>
      <c r="AL79" s="102"/>
    </row>
    <row r="80" spans="1:38">
      <c r="A80" s="109"/>
      <c r="B80" s="110"/>
      <c r="C80" s="116" t="s">
        <v>236</v>
      </c>
      <c r="D80" s="116">
        <v>2014</v>
      </c>
      <c r="E80" s="34"/>
      <c r="F80" s="34"/>
      <c r="G80" s="34"/>
      <c r="H80" s="34"/>
      <c r="I80" s="34"/>
      <c r="J80" s="34"/>
      <c r="K80" s="35"/>
      <c r="L80" s="35"/>
      <c r="M80" s="35"/>
      <c r="N80" s="35"/>
      <c r="O80" s="113"/>
      <c r="P80" s="37"/>
      <c r="Q80" s="34"/>
      <c r="R80" s="34"/>
      <c r="S80" s="34"/>
      <c r="T80" s="34"/>
      <c r="U80" s="35"/>
      <c r="V80" s="35"/>
      <c r="W80" s="35"/>
      <c r="X80" s="35"/>
      <c r="Y80" s="35"/>
      <c r="Z80" s="35"/>
      <c r="AA80" s="35"/>
      <c r="AB80" s="114"/>
      <c r="AC80" s="41"/>
      <c r="AD80" s="66"/>
      <c r="AE80" s="41"/>
      <c r="AF80" s="16"/>
      <c r="AG80" s="16"/>
      <c r="AH80" s="29">
        <f>ABS(AH78-AH79)</f>
        <v>2.7083333333333293E-2</v>
      </c>
      <c r="AI80" s="16"/>
      <c r="AJ80" s="16"/>
      <c r="AK80" s="29">
        <f>ABS(AK78-AK79)</f>
        <v>3.3333333333333402E-2</v>
      </c>
      <c r="AL80" s="102"/>
    </row>
    <row r="81" spans="1:38" ht="13.5" thickBot="1">
      <c r="A81" s="109"/>
      <c r="B81" s="110"/>
      <c r="C81" s="116" t="s">
        <v>237</v>
      </c>
      <c r="D81" s="116">
        <v>2010</v>
      </c>
      <c r="E81" s="48"/>
      <c r="F81" s="48"/>
      <c r="G81" s="48"/>
      <c r="H81" s="48"/>
      <c r="I81" s="48"/>
      <c r="J81" s="48"/>
      <c r="K81" s="50"/>
      <c r="L81" s="50"/>
      <c r="M81" s="50"/>
      <c r="N81" s="50"/>
      <c r="O81" s="118"/>
      <c r="P81" s="52"/>
      <c r="Q81" s="48"/>
      <c r="R81" s="48"/>
      <c r="S81" s="48"/>
      <c r="T81" s="48"/>
      <c r="U81" s="50"/>
      <c r="V81" s="50"/>
      <c r="W81" s="50"/>
      <c r="X81" s="50"/>
      <c r="Y81" s="50"/>
      <c r="Z81" s="50"/>
      <c r="AA81" s="50"/>
      <c r="AB81" s="119"/>
      <c r="AC81" s="79"/>
      <c r="AD81" s="77"/>
      <c r="AE81" s="79"/>
      <c r="AF81" s="16"/>
      <c r="AG81" s="16"/>
      <c r="AH81" s="29"/>
      <c r="AI81" s="16"/>
      <c r="AJ81" s="16"/>
      <c r="AK81" s="29"/>
    </row>
    <row r="82" spans="1:38" ht="13.5" thickTop="1">
      <c r="A82" s="120">
        <v>20</v>
      </c>
      <c r="B82" s="121" t="s">
        <v>113</v>
      </c>
      <c r="C82" s="135" t="s">
        <v>238</v>
      </c>
      <c r="D82" s="122">
        <v>1955</v>
      </c>
      <c r="E82" s="21">
        <v>0</v>
      </c>
      <c r="F82" s="21">
        <v>0</v>
      </c>
      <c r="G82" s="21">
        <v>0</v>
      </c>
      <c r="H82" s="21">
        <v>0</v>
      </c>
      <c r="I82" s="21">
        <v>5</v>
      </c>
      <c r="J82" s="21">
        <v>0</v>
      </c>
      <c r="K82" s="22">
        <v>0</v>
      </c>
      <c r="L82" s="22">
        <v>50</v>
      </c>
      <c r="M82" s="22">
        <v>0</v>
      </c>
      <c r="N82" s="22">
        <v>0</v>
      </c>
      <c r="O82" s="23">
        <f>2*(60*HOUR(AH84)+MINUTE(AH84))</f>
        <v>128</v>
      </c>
      <c r="P82" s="24">
        <v>0</v>
      </c>
      <c r="Q82" s="21">
        <v>0</v>
      </c>
      <c r="R82" s="21">
        <v>5</v>
      </c>
      <c r="S82" s="21">
        <v>0</v>
      </c>
      <c r="T82" s="21">
        <v>0</v>
      </c>
      <c r="U82" s="22">
        <v>5</v>
      </c>
      <c r="V82" s="22">
        <v>0</v>
      </c>
      <c r="W82" s="22">
        <v>0</v>
      </c>
      <c r="X82" s="22">
        <v>0</v>
      </c>
      <c r="Y82" s="22">
        <v>100</v>
      </c>
      <c r="Z82" s="22">
        <v>100</v>
      </c>
      <c r="AA82" s="22">
        <v>100</v>
      </c>
      <c r="AB82" s="25">
        <f>2*(60*HOUR(AK84)+MINUTE(AK84))</f>
        <v>54</v>
      </c>
      <c r="AC82" s="107">
        <f>SUM(E82:N82,P82:AA82)</f>
        <v>365</v>
      </c>
      <c r="AD82" s="108">
        <f>SUM(O82,AB82)</f>
        <v>182</v>
      </c>
      <c r="AE82" s="28">
        <f>SUM(AC82:AD82)</f>
        <v>547</v>
      </c>
      <c r="AF82" s="29">
        <v>0.3923611111111111</v>
      </c>
      <c r="AG82" s="29">
        <v>0.4826388888888889</v>
      </c>
      <c r="AH82" s="29">
        <f>AG82-AF82</f>
        <v>9.027777777777779E-2</v>
      </c>
      <c r="AI82" s="29">
        <v>0.4826388888888889</v>
      </c>
      <c r="AJ82" s="29">
        <v>0.55833333333333335</v>
      </c>
      <c r="AK82" s="29">
        <f>AJ82-AI82</f>
        <v>7.5694444444444453E-2</v>
      </c>
      <c r="AL82" s="102"/>
    </row>
    <row r="83" spans="1:38">
      <c r="A83" s="109"/>
      <c r="B83" s="124"/>
      <c r="C83" s="125" t="s">
        <v>239</v>
      </c>
      <c r="D83" s="125">
        <v>1955</v>
      </c>
      <c r="E83" s="34"/>
      <c r="F83" s="34"/>
      <c r="G83" s="34"/>
      <c r="H83" s="34"/>
      <c r="I83" s="34"/>
      <c r="J83" s="34"/>
      <c r="K83" s="35"/>
      <c r="L83" s="35"/>
      <c r="M83" s="35"/>
      <c r="N83" s="35"/>
      <c r="O83" s="113"/>
      <c r="P83" s="37"/>
      <c r="Q83" s="34"/>
      <c r="R83" s="34"/>
      <c r="S83" s="34"/>
      <c r="T83" s="34"/>
      <c r="U83" s="35"/>
      <c r="V83" s="35"/>
      <c r="W83" s="35"/>
      <c r="X83" s="35"/>
      <c r="Y83" s="35"/>
      <c r="Z83" s="35"/>
      <c r="AA83" s="35"/>
      <c r="AB83" s="114"/>
      <c r="AC83" s="41"/>
      <c r="AD83" s="66"/>
      <c r="AE83" s="41"/>
      <c r="AF83" s="16"/>
      <c r="AG83" s="16"/>
      <c r="AH83" s="29">
        <v>4.5833333333333337E-2</v>
      </c>
      <c r="AI83" s="16"/>
      <c r="AJ83" s="16"/>
      <c r="AK83" s="29">
        <v>5.6944444444444443E-2</v>
      </c>
      <c r="AL83" s="102"/>
    </row>
    <row r="84" spans="1:38">
      <c r="A84" s="109"/>
      <c r="B84" s="110"/>
      <c r="C84" s="116" t="s">
        <v>240</v>
      </c>
      <c r="D84" s="116">
        <v>2008</v>
      </c>
      <c r="E84" s="34"/>
      <c r="F84" s="34"/>
      <c r="G84" s="34"/>
      <c r="H84" s="34"/>
      <c r="I84" s="34"/>
      <c r="J84" s="34"/>
      <c r="K84" s="35"/>
      <c r="L84" s="35"/>
      <c r="M84" s="35"/>
      <c r="N84" s="35"/>
      <c r="O84" s="113"/>
      <c r="P84" s="37"/>
      <c r="Q84" s="34"/>
      <c r="R84" s="34"/>
      <c r="S84" s="34"/>
      <c r="T84" s="34"/>
      <c r="U84" s="35"/>
      <c r="V84" s="35"/>
      <c r="W84" s="35"/>
      <c r="X84" s="35"/>
      <c r="Y84" s="35"/>
      <c r="Z84" s="35"/>
      <c r="AA84" s="35"/>
      <c r="AB84" s="114"/>
      <c r="AC84" s="41"/>
      <c r="AD84" s="66"/>
      <c r="AE84" s="41"/>
      <c r="AF84" s="16"/>
      <c r="AG84" s="16"/>
      <c r="AH84" s="29">
        <f>ABS(AH82-AH83)</f>
        <v>4.4444444444444453E-2</v>
      </c>
      <c r="AI84" s="16"/>
      <c r="AJ84" s="16"/>
      <c r="AK84" s="29">
        <f>ABS(AK82-AK83)</f>
        <v>1.875000000000001E-2</v>
      </c>
      <c r="AL84" s="102"/>
    </row>
    <row r="85" spans="1:38">
      <c r="A85" s="109"/>
      <c r="B85" s="110"/>
      <c r="C85" s="116" t="s">
        <v>241</v>
      </c>
      <c r="D85" s="116">
        <v>2011</v>
      </c>
      <c r="E85" s="34"/>
      <c r="F85" s="34"/>
      <c r="G85" s="34"/>
      <c r="H85" s="34"/>
      <c r="I85" s="34"/>
      <c r="J85" s="34"/>
      <c r="K85" s="35"/>
      <c r="L85" s="35"/>
      <c r="M85" s="35"/>
      <c r="N85" s="35"/>
      <c r="O85" s="113"/>
      <c r="P85" s="37"/>
      <c r="Q85" s="34"/>
      <c r="R85" s="34"/>
      <c r="S85" s="34"/>
      <c r="T85" s="34"/>
      <c r="U85" s="35"/>
      <c r="V85" s="35"/>
      <c r="W85" s="35"/>
      <c r="X85" s="35"/>
      <c r="Y85" s="35"/>
      <c r="Z85" s="35"/>
      <c r="AA85" s="35"/>
      <c r="AB85" s="114"/>
      <c r="AC85" s="41"/>
      <c r="AD85" s="66"/>
      <c r="AE85" s="41"/>
      <c r="AF85" s="16"/>
      <c r="AG85" s="16"/>
      <c r="AH85" s="29"/>
      <c r="AI85" s="16"/>
      <c r="AJ85" s="16"/>
      <c r="AK85" s="29"/>
      <c r="AL85" s="102"/>
    </row>
    <row r="86" spans="1:38" ht="13.5" thickBot="1">
      <c r="A86" s="129"/>
      <c r="B86" s="142"/>
      <c r="C86" s="143" t="s">
        <v>115</v>
      </c>
      <c r="D86" s="143">
        <v>2010</v>
      </c>
      <c r="E86" s="91"/>
      <c r="F86" s="91"/>
      <c r="G86" s="91"/>
      <c r="H86" s="91"/>
      <c r="I86" s="91"/>
      <c r="J86" s="91"/>
      <c r="K86" s="92"/>
      <c r="L86" s="92"/>
      <c r="M86" s="92"/>
      <c r="N86" s="92"/>
      <c r="O86" s="130"/>
      <c r="P86" s="94"/>
      <c r="Q86" s="91"/>
      <c r="R86" s="91"/>
      <c r="S86" s="91"/>
      <c r="T86" s="91"/>
      <c r="U86" s="92"/>
      <c r="V86" s="92"/>
      <c r="W86" s="92"/>
      <c r="X86" s="92"/>
      <c r="Y86" s="92"/>
      <c r="Z86" s="92"/>
      <c r="AA86" s="92"/>
      <c r="AB86" s="131"/>
      <c r="AC86" s="132"/>
      <c r="AD86" s="133"/>
      <c r="AE86" s="132"/>
      <c r="AF86" s="16"/>
      <c r="AG86" s="16"/>
      <c r="AH86" s="29"/>
      <c r="AI86" s="16"/>
      <c r="AJ86" s="16"/>
      <c r="AK86" s="29"/>
    </row>
    <row r="87" spans="1:38">
      <c r="B87" s="98">
        <f>COUNTIF(B2:B86,"*")</f>
        <v>20</v>
      </c>
      <c r="C87" s="98">
        <f>COUNTIF(C2:C86,"**")</f>
        <v>71</v>
      </c>
    </row>
    <row r="88" spans="1:38">
      <c r="B88" s="98" t="s">
        <v>31</v>
      </c>
      <c r="C88" s="98" t="s">
        <v>32</v>
      </c>
    </row>
  </sheetData>
  <printOptions horizontalCentered="1"/>
  <pageMargins left="0" right="0" top="0.9055118110236221" bottom="0.39370078740157483" header="0.39370078740157483" footer="0.11811023622047245"/>
  <pageSetup paperSize="9" scale="96" fitToHeight="4" orientation="landscape" r:id="rId1"/>
  <headerFooter alignWithMargins="0">
    <oddHeader>&amp;L&amp;"MS Sans Serif,Félkövér"&amp;12C2&amp;10 kategória&amp;C&amp;"MS Sans Serif,Félkövér"XXI. Rezét Kupa&amp;"MS Sans Serif,Normál"
Pirtó&amp;R2018.04.14.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1"/>
  <sheetViews>
    <sheetView workbookViewId="0">
      <pane ySplit="1" topLeftCell="A2" activePane="bottomLeft" state="frozen"/>
      <selection activeCell="W2" sqref="W2"/>
      <selection pane="bottomLeft" activeCell="C40" sqref="C40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99" t="s">
        <v>0</v>
      </c>
      <c r="B1" s="4" t="s">
        <v>1</v>
      </c>
      <c r="C1" s="5" t="s">
        <v>2</v>
      </c>
      <c r="D1" s="6" t="s">
        <v>3</v>
      </c>
      <c r="E1" s="7" t="s">
        <v>50</v>
      </c>
      <c r="F1" s="7" t="s">
        <v>4</v>
      </c>
      <c r="G1" s="7" t="s">
        <v>5</v>
      </c>
      <c r="H1" s="7" t="s">
        <v>51</v>
      </c>
      <c r="I1" s="7" t="s">
        <v>179</v>
      </c>
      <c r="J1" s="8" t="s">
        <v>180</v>
      </c>
      <c r="K1" s="8" t="s">
        <v>33</v>
      </c>
      <c r="L1" s="8" t="s">
        <v>181</v>
      </c>
      <c r="M1" s="8" t="s">
        <v>34</v>
      </c>
      <c r="N1" s="100" t="s">
        <v>57</v>
      </c>
      <c r="O1" s="9" t="s">
        <v>7</v>
      </c>
      <c r="P1" s="7" t="s">
        <v>8</v>
      </c>
      <c r="Q1" s="7" t="s">
        <v>9</v>
      </c>
      <c r="R1" s="7" t="s">
        <v>182</v>
      </c>
      <c r="S1" s="7" t="s">
        <v>11</v>
      </c>
      <c r="T1" s="7" t="s">
        <v>35</v>
      </c>
      <c r="U1" s="7" t="s">
        <v>183</v>
      </c>
      <c r="V1" s="7" t="s">
        <v>36</v>
      </c>
      <c r="W1" s="7" t="s">
        <v>37</v>
      </c>
      <c r="X1" s="7" t="s">
        <v>184</v>
      </c>
      <c r="Y1" s="7" t="s">
        <v>38</v>
      </c>
      <c r="Z1" s="7" t="s">
        <v>185</v>
      </c>
      <c r="AA1" s="7" t="s">
        <v>58</v>
      </c>
      <c r="AB1" s="11" t="s">
        <v>12</v>
      </c>
      <c r="AC1" s="101" t="s">
        <v>13</v>
      </c>
      <c r="AD1" s="12" t="s">
        <v>14</v>
      </c>
      <c r="AE1" s="14" t="s">
        <v>15</v>
      </c>
      <c r="AF1" s="15" t="s">
        <v>16</v>
      </c>
      <c r="AG1" s="15" t="s">
        <v>17</v>
      </c>
      <c r="AH1" s="15"/>
      <c r="AI1" s="15" t="s">
        <v>18</v>
      </c>
      <c r="AJ1" s="15" t="s">
        <v>19</v>
      </c>
      <c r="AK1" s="16"/>
      <c r="AL1" s="102"/>
    </row>
    <row r="2" spans="1:38">
      <c r="A2" s="103">
        <v>1</v>
      </c>
      <c r="B2" s="104" t="s">
        <v>242</v>
      </c>
      <c r="C2" s="105" t="s">
        <v>251</v>
      </c>
      <c r="D2" s="106">
        <v>1994</v>
      </c>
      <c r="E2" s="21">
        <v>0</v>
      </c>
      <c r="F2" s="21">
        <v>0</v>
      </c>
      <c r="G2" s="21">
        <v>0</v>
      </c>
      <c r="H2" s="21">
        <v>0</v>
      </c>
      <c r="I2" s="21">
        <v>5</v>
      </c>
      <c r="J2" s="21">
        <v>0</v>
      </c>
      <c r="K2" s="22">
        <v>0</v>
      </c>
      <c r="L2" s="22">
        <v>7</v>
      </c>
      <c r="M2" s="22">
        <v>0</v>
      </c>
      <c r="N2" s="22">
        <v>0</v>
      </c>
      <c r="O2" s="23">
        <f>2*(60*HOUR(AH4)+MINUTE(AH4))</f>
        <v>2</v>
      </c>
      <c r="P2" s="24">
        <v>0</v>
      </c>
      <c r="Q2" s="21">
        <v>0</v>
      </c>
      <c r="R2" s="21">
        <v>0</v>
      </c>
      <c r="S2" s="21">
        <v>0</v>
      </c>
      <c r="T2" s="21">
        <v>0</v>
      </c>
      <c r="U2" s="22">
        <v>5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5">
        <f>2*(60*HOUR(AK4)+MINUTE(AK4))</f>
        <v>0</v>
      </c>
      <c r="AC2" s="107">
        <f>SUM(E2:N2,P2:AA2)</f>
        <v>17</v>
      </c>
      <c r="AD2" s="108">
        <f>SUM(O2,AB2)</f>
        <v>2</v>
      </c>
      <c r="AE2" s="28">
        <f>SUM(AC2:AD2)</f>
        <v>19</v>
      </c>
      <c r="AF2" s="29">
        <v>0.3756944444444445</v>
      </c>
      <c r="AG2" s="29">
        <v>0.42083333333333334</v>
      </c>
      <c r="AH2" s="29">
        <f>AG2-AF2</f>
        <v>4.513888888888884E-2</v>
      </c>
      <c r="AI2" s="29">
        <v>0.42291666666666666</v>
      </c>
      <c r="AJ2" s="29">
        <v>0.47986111111111113</v>
      </c>
      <c r="AK2" s="29">
        <f>AJ2-AI2</f>
        <v>5.6944444444444464E-2</v>
      </c>
      <c r="AL2" s="102"/>
    </row>
    <row r="3" spans="1:38">
      <c r="A3" s="109"/>
      <c r="B3" s="110"/>
      <c r="C3" s="111" t="s">
        <v>252</v>
      </c>
      <c r="D3" s="112">
        <v>1991</v>
      </c>
      <c r="E3" s="34"/>
      <c r="F3" s="34"/>
      <c r="G3" s="81"/>
      <c r="H3" s="81"/>
      <c r="I3" s="34"/>
      <c r="J3" s="34"/>
      <c r="K3" s="35"/>
      <c r="L3" s="35"/>
      <c r="M3" s="35"/>
      <c r="N3" s="35"/>
      <c r="O3" s="113"/>
      <c r="P3" s="37"/>
      <c r="Q3" s="34"/>
      <c r="R3" s="34"/>
      <c r="S3" s="34"/>
      <c r="T3" s="34"/>
      <c r="U3" s="35"/>
      <c r="V3" s="35"/>
      <c r="W3" s="35"/>
      <c r="X3" s="35"/>
      <c r="Y3" s="35"/>
      <c r="Z3" s="35"/>
      <c r="AA3" s="35"/>
      <c r="AB3" s="114"/>
      <c r="AC3" s="84"/>
      <c r="AD3" s="82"/>
      <c r="AE3" s="84"/>
      <c r="AF3" s="16"/>
      <c r="AG3" s="16"/>
      <c r="AH3" s="29">
        <v>4.5833333333333337E-2</v>
      </c>
      <c r="AI3" s="16"/>
      <c r="AJ3" s="16"/>
      <c r="AK3" s="29">
        <v>5.6944444444444443E-2</v>
      </c>
      <c r="AL3" s="102"/>
    </row>
    <row r="4" spans="1:38">
      <c r="A4" s="109"/>
      <c r="B4" s="115"/>
      <c r="C4" s="141" t="s">
        <v>254</v>
      </c>
      <c r="D4" s="117">
        <v>1992</v>
      </c>
      <c r="E4" s="81"/>
      <c r="F4" s="81"/>
      <c r="G4" s="81"/>
      <c r="H4" s="81"/>
      <c r="I4" s="34"/>
      <c r="J4" s="34"/>
      <c r="K4" s="35"/>
      <c r="L4" s="35"/>
      <c r="M4" s="35"/>
      <c r="N4" s="35"/>
      <c r="O4" s="113"/>
      <c r="P4" s="37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114"/>
      <c r="AC4" s="84"/>
      <c r="AD4" s="82"/>
      <c r="AE4" s="84"/>
      <c r="AF4" s="16"/>
      <c r="AG4" s="16"/>
      <c r="AH4" s="29">
        <f>ABS(AH2-AH3)</f>
        <v>6.9444444444449749E-4</v>
      </c>
      <c r="AI4" s="16"/>
      <c r="AJ4" s="16"/>
      <c r="AK4" s="29">
        <f>ABS(AK2-AK3)</f>
        <v>2.0816681711721685E-17</v>
      </c>
    </row>
    <row r="5" spans="1:38" ht="13.5" thickBot="1">
      <c r="A5" s="109"/>
      <c r="B5" s="115"/>
      <c r="C5" s="116" t="s">
        <v>253</v>
      </c>
      <c r="D5" s="117">
        <v>1994</v>
      </c>
      <c r="E5" s="49"/>
      <c r="F5" s="49"/>
      <c r="G5" s="49"/>
      <c r="H5" s="49"/>
      <c r="I5" s="48"/>
      <c r="J5" s="48"/>
      <c r="K5" s="50"/>
      <c r="L5" s="50"/>
      <c r="M5" s="50"/>
      <c r="N5" s="50"/>
      <c r="O5" s="118"/>
      <c r="P5" s="52"/>
      <c r="Q5" s="48"/>
      <c r="R5" s="48"/>
      <c r="S5" s="48"/>
      <c r="T5" s="48"/>
      <c r="U5" s="50"/>
      <c r="V5" s="50"/>
      <c r="W5" s="50"/>
      <c r="X5" s="50"/>
      <c r="Y5" s="50"/>
      <c r="Z5" s="50"/>
      <c r="AA5" s="50"/>
      <c r="AB5" s="119"/>
      <c r="AC5" s="56"/>
      <c r="AD5" s="54"/>
      <c r="AE5" s="56"/>
      <c r="AF5" s="16"/>
      <c r="AG5" s="16"/>
      <c r="AH5" s="29"/>
      <c r="AI5" s="16"/>
      <c r="AJ5" s="16"/>
      <c r="AK5" s="29"/>
    </row>
    <row r="6" spans="1:38" ht="13.5" thickTop="1">
      <c r="A6" s="120">
        <v>2</v>
      </c>
      <c r="B6" s="121" t="s">
        <v>255</v>
      </c>
      <c r="C6" s="122" t="s">
        <v>258</v>
      </c>
      <c r="D6" s="123">
        <v>2014</v>
      </c>
      <c r="E6" s="21">
        <v>0</v>
      </c>
      <c r="F6" s="21">
        <v>60</v>
      </c>
      <c r="G6" s="21">
        <v>0</v>
      </c>
      <c r="H6" s="21">
        <v>0</v>
      </c>
      <c r="I6" s="21">
        <v>5</v>
      </c>
      <c r="J6" s="21">
        <v>0</v>
      </c>
      <c r="K6" s="22">
        <v>0</v>
      </c>
      <c r="L6" s="22">
        <v>100</v>
      </c>
      <c r="M6" s="22">
        <v>0</v>
      </c>
      <c r="N6" s="22">
        <v>0</v>
      </c>
      <c r="O6" s="127">
        <f>2*(60*HOUR(AH8)+MINUTE(AH8))</f>
        <v>76</v>
      </c>
      <c r="P6" s="24">
        <v>0</v>
      </c>
      <c r="Q6" s="21">
        <v>0</v>
      </c>
      <c r="R6" s="21">
        <v>0</v>
      </c>
      <c r="S6" s="21">
        <v>0</v>
      </c>
      <c r="T6" s="21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5">
        <f>2*(60*HOUR(AK8)+MINUTE(AK8))</f>
        <v>18</v>
      </c>
      <c r="AC6" s="107">
        <f>SUM(E6:N6,P6:AA6)</f>
        <v>165</v>
      </c>
      <c r="AD6" s="108">
        <f>SUM(O6,AB6)</f>
        <v>94</v>
      </c>
      <c r="AE6" s="28">
        <f>SUM(AC6:AD6)</f>
        <v>259</v>
      </c>
      <c r="AF6" s="29">
        <v>0.37361111111111112</v>
      </c>
      <c r="AG6" s="29">
        <v>0.4458333333333333</v>
      </c>
      <c r="AH6" s="29">
        <f>AG6-AF6</f>
        <v>7.2222222222222188E-2</v>
      </c>
      <c r="AI6" s="29">
        <v>0.44722222222222219</v>
      </c>
      <c r="AJ6" s="29">
        <v>0.51041666666666663</v>
      </c>
      <c r="AK6" s="29">
        <f>AJ6-AI6</f>
        <v>6.3194444444444442E-2</v>
      </c>
      <c r="AL6" s="102"/>
    </row>
    <row r="7" spans="1:38">
      <c r="A7" s="109"/>
      <c r="B7" s="124"/>
      <c r="C7" s="125" t="s">
        <v>256</v>
      </c>
      <c r="D7" s="126">
        <v>1980</v>
      </c>
      <c r="E7" s="34"/>
      <c r="F7" s="34"/>
      <c r="G7" s="34"/>
      <c r="H7" s="34"/>
      <c r="I7" s="34"/>
      <c r="J7" s="34"/>
      <c r="K7" s="35"/>
      <c r="L7" s="35"/>
      <c r="M7" s="35"/>
      <c r="N7" s="35"/>
      <c r="O7" s="113"/>
      <c r="P7" s="37"/>
      <c r="Q7" s="34"/>
      <c r="R7" s="34"/>
      <c r="S7" s="34"/>
      <c r="T7" s="34"/>
      <c r="U7" s="35"/>
      <c r="V7" s="35"/>
      <c r="W7" s="35"/>
      <c r="X7" s="35"/>
      <c r="Y7" s="35"/>
      <c r="Z7" s="35"/>
      <c r="AA7" s="35"/>
      <c r="AB7" s="114"/>
      <c r="AC7" s="41"/>
      <c r="AD7" s="66"/>
      <c r="AE7" s="41"/>
      <c r="AF7" s="16"/>
      <c r="AG7" s="16"/>
      <c r="AH7" s="29">
        <v>4.5833333333333337E-2</v>
      </c>
      <c r="AI7" s="16"/>
      <c r="AJ7" s="16"/>
      <c r="AK7" s="29">
        <v>5.6944444444444443E-2</v>
      </c>
      <c r="AL7" s="102"/>
    </row>
    <row r="8" spans="1:38">
      <c r="A8" s="109"/>
      <c r="B8" s="110"/>
      <c r="C8" s="116" t="s">
        <v>60</v>
      </c>
      <c r="D8" s="117">
        <v>1988</v>
      </c>
      <c r="E8" s="34"/>
      <c r="F8" s="34"/>
      <c r="G8" s="34"/>
      <c r="H8" s="34"/>
      <c r="I8" s="34"/>
      <c r="J8" s="34"/>
      <c r="K8" s="35"/>
      <c r="L8" s="35"/>
      <c r="M8" s="35"/>
      <c r="N8" s="35"/>
      <c r="O8" s="113"/>
      <c r="P8" s="37"/>
      <c r="Q8" s="34"/>
      <c r="R8" s="34"/>
      <c r="S8" s="34"/>
      <c r="T8" s="34"/>
      <c r="U8" s="35"/>
      <c r="V8" s="35"/>
      <c r="W8" s="35"/>
      <c r="X8" s="35"/>
      <c r="Y8" s="35"/>
      <c r="Z8" s="35"/>
      <c r="AA8" s="35"/>
      <c r="AB8" s="114"/>
      <c r="AC8" s="41"/>
      <c r="AD8" s="66"/>
      <c r="AE8" s="41"/>
      <c r="AF8" s="16"/>
      <c r="AG8" s="16"/>
      <c r="AH8" s="29">
        <f>ABS(AH6-AH7)</f>
        <v>2.6388888888888851E-2</v>
      </c>
      <c r="AI8" s="16"/>
      <c r="AJ8" s="16"/>
      <c r="AK8" s="29">
        <f>ABS(AK6-AK7)</f>
        <v>6.2499999999999986E-3</v>
      </c>
      <c r="AL8" s="102"/>
    </row>
    <row r="9" spans="1:38" ht="13.5" thickBot="1">
      <c r="A9" s="129"/>
      <c r="B9" s="142"/>
      <c r="C9" s="143" t="s">
        <v>257</v>
      </c>
      <c r="D9" s="144">
        <v>1990</v>
      </c>
      <c r="E9" s="91"/>
      <c r="F9" s="91"/>
      <c r="G9" s="91"/>
      <c r="H9" s="91"/>
      <c r="I9" s="91"/>
      <c r="J9" s="91"/>
      <c r="K9" s="92"/>
      <c r="L9" s="92"/>
      <c r="M9" s="92"/>
      <c r="N9" s="92"/>
      <c r="O9" s="130"/>
      <c r="P9" s="94"/>
      <c r="Q9" s="91"/>
      <c r="R9" s="91"/>
      <c r="S9" s="91"/>
      <c r="T9" s="91"/>
      <c r="U9" s="92"/>
      <c r="V9" s="92"/>
      <c r="W9" s="92"/>
      <c r="X9" s="92"/>
      <c r="Y9" s="92"/>
      <c r="Z9" s="92"/>
      <c r="AA9" s="92"/>
      <c r="AB9" s="131"/>
      <c r="AC9" s="132"/>
      <c r="AD9" s="133"/>
      <c r="AE9" s="132"/>
      <c r="AF9" s="16"/>
      <c r="AG9" s="16"/>
      <c r="AH9" s="29"/>
      <c r="AI9" s="16"/>
      <c r="AJ9" s="16"/>
      <c r="AK9" s="29"/>
    </row>
    <row r="10" spans="1:38">
      <c r="B10" s="98">
        <f>COUNTIF(B2:B9,"**")</f>
        <v>2</v>
      </c>
      <c r="C10" s="98">
        <f>COUNTIF(C2:C9,"**")-1</f>
        <v>7</v>
      </c>
    </row>
    <row r="11" spans="1:38">
      <c r="B11" s="98" t="s">
        <v>31</v>
      </c>
      <c r="C11" s="98" t="s">
        <v>32</v>
      </c>
    </row>
  </sheetData>
  <printOptions horizontalCentered="1"/>
  <pageMargins left="0" right="0" top="0.9055118110236221" bottom="0.39370078740157483" header="0.39370078740157483" footer="0.11811023622047245"/>
  <pageSetup paperSize="9" scale="96" orientation="landscape" r:id="rId1"/>
  <headerFooter alignWithMargins="0">
    <oddHeader>&amp;L&amp;"MS Sans Serif,Félkövér"&amp;12NKM_C&amp;10 kategória&amp;C&amp;"MS Sans Serif,Félkövér"XXI. Rezét Kupa&amp;"MS Sans Serif,Normál"
Pirtó&amp;R2018.04.14.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11</vt:i4>
      </vt:variant>
    </vt:vector>
  </HeadingPairs>
  <TitlesOfParts>
    <vt:vector size="18" baseType="lpstr">
      <vt:lpstr>A-A36-A50</vt:lpstr>
      <vt:lpstr>A60-A70-A80</vt:lpstr>
      <vt:lpstr>B</vt:lpstr>
      <vt:lpstr>NKM_B</vt:lpstr>
      <vt:lpstr>C_cs</vt:lpstr>
      <vt:lpstr>C_2</vt:lpstr>
      <vt:lpstr>NKM_C</vt:lpstr>
      <vt:lpstr>B!Nyomtatási_cím</vt:lpstr>
      <vt:lpstr>C_2!Nyomtatási_cím</vt:lpstr>
      <vt:lpstr>C_cs!Nyomtatási_cím</vt:lpstr>
      <vt:lpstr>NKM_B!Nyomtatási_cím</vt:lpstr>
      <vt:lpstr>NKM_C!Nyomtatási_cím</vt:lpstr>
      <vt:lpstr>'A60-A70-A80'!Nyomtatási_terület</vt:lpstr>
      <vt:lpstr>B!Nyomtatási_terület</vt:lpstr>
      <vt:lpstr>C_2!Nyomtatási_terület</vt:lpstr>
      <vt:lpstr>C_cs!Nyomtatási_terület</vt:lpstr>
      <vt:lpstr>NKM_B!Nyomtatási_terület</vt:lpstr>
      <vt:lpstr>NKM_C!Nyomtatási_terület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2018-04-19T12:20:45Z</cp:lastPrinted>
  <dcterms:created xsi:type="dcterms:W3CDTF">2001-03-10T07:36:05Z</dcterms:created>
  <dcterms:modified xsi:type="dcterms:W3CDTF">2018-04-23T22:01:28Z</dcterms:modified>
</cp:coreProperties>
</file>