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10500" tabRatio="544" activeTab="1"/>
  </bookViews>
  <sheets>
    <sheet name="középfok " sheetId="1" r:id="rId1"/>
    <sheet name="családi" sheetId="2" r:id="rId2"/>
    <sheet name="A-A36_A50" sheetId="3" r:id="rId3"/>
    <sheet name="A60-A70" sheetId="4" r:id="rId4"/>
  </sheets>
  <definedNames>
    <definedName name="_xlnm.Print_Area" localSheetId="1">'családi'!$A$1:$AH$9</definedName>
    <definedName name="_xlnm.Print_Area" localSheetId="0">'középfok '!$A$1:$AQ$17</definedName>
  </definedNames>
  <calcPr fullCalcOnLoad="1"/>
</workbook>
</file>

<file path=xl/sharedStrings.xml><?xml version="1.0" encoding="utf-8"?>
<sst xmlns="http://schemas.openxmlformats.org/spreadsheetml/2006/main" count="236" uniqueCount="170">
  <si>
    <t>Helyezés</t>
  </si>
  <si>
    <t>ösz pontszám</t>
  </si>
  <si>
    <t>II.</t>
  </si>
  <si>
    <t>csapatnév</t>
  </si>
  <si>
    <t>Szentes Olivér</t>
  </si>
  <si>
    <t>Kékút</t>
  </si>
  <si>
    <t>Baric Ádám</t>
  </si>
  <si>
    <t>Kőbonzó</t>
  </si>
  <si>
    <t>Heidinger Tibor
Morovik Attila</t>
  </si>
  <si>
    <t>időhiba</t>
  </si>
  <si>
    <t>gödör</t>
  </si>
  <si>
    <t>Versenyző(k)</t>
  </si>
  <si>
    <t>Országos Középfokú
 bajnokság
középfokú A csoport</t>
  </si>
  <si>
    <t>Országos Középfokú
 bajnokság
középfokú B csoport</t>
  </si>
  <si>
    <t>sziklák</t>
  </si>
  <si>
    <t>I.</t>
  </si>
  <si>
    <t>III.</t>
  </si>
  <si>
    <t>MVM 5</t>
  </si>
  <si>
    <t>időmérő állomás</t>
  </si>
  <si>
    <t>távolságmérés</t>
  </si>
  <si>
    <t>45 perc</t>
  </si>
  <si>
    <t>cél</t>
  </si>
  <si>
    <t>összhibapont</t>
  </si>
  <si>
    <t>bója hiba</t>
  </si>
  <si>
    <t>feladat hiba</t>
  </si>
  <si>
    <t>Viczián Gyöngyi</t>
  </si>
  <si>
    <t xml:space="preserve">bója hiba </t>
  </si>
  <si>
    <t>határkő</t>
  </si>
  <si>
    <t>A Ravasz és az Agy</t>
  </si>
  <si>
    <t>Csapatnév</t>
  </si>
  <si>
    <t>csapattagok</t>
  </si>
  <si>
    <t>11. Időmérő állomás</t>
  </si>
  <si>
    <t>Cél</t>
  </si>
  <si>
    <t>idő hiba</t>
  </si>
  <si>
    <t>össz hibapont</t>
  </si>
  <si>
    <t>Eltájolók</t>
  </si>
  <si>
    <t>Tiszafa</t>
  </si>
  <si>
    <t>gödörsor</t>
  </si>
  <si>
    <t>térképen nem jelölt gödrök</t>
  </si>
  <si>
    <t>gödrök</t>
  </si>
  <si>
    <t>igazolás</t>
  </si>
  <si>
    <t>itiner</t>
  </si>
  <si>
    <t>szikla bánya belseje</t>
  </si>
  <si>
    <t>épület rom északi oldala</t>
  </si>
  <si>
    <t>szikla gödör</t>
  </si>
  <si>
    <t>jellegfa</t>
  </si>
  <si>
    <t>dombok</t>
  </si>
  <si>
    <t>Piktortégla-üreg</t>
  </si>
  <si>
    <t>Versenyzők</t>
  </si>
  <si>
    <t>60 perc</t>
  </si>
  <si>
    <t>75 perc</t>
  </si>
  <si>
    <t>40 perc</t>
  </si>
  <si>
    <t>Csókási család</t>
  </si>
  <si>
    <t>Csókási Zsolt
Csókásiné Oláh Andrea
Csókási Attila
Csókási-Opitz Elena</t>
  </si>
  <si>
    <r>
      <t>52</t>
    </r>
    <r>
      <rPr>
        <b/>
        <vertAlign val="superscript"/>
        <sz val="10"/>
        <rFont val="Times New Roman"/>
        <family val="1"/>
      </rPr>
      <t>o</t>
    </r>
  </si>
  <si>
    <r>
      <t>28</t>
    </r>
    <r>
      <rPr>
        <b/>
        <vertAlign val="superscript"/>
        <sz val="10"/>
        <rFont val="Times New Roman"/>
        <family val="1"/>
      </rPr>
      <t>o</t>
    </r>
  </si>
  <si>
    <t>306 m</t>
  </si>
  <si>
    <t>11 db bója</t>
  </si>
  <si>
    <t>Szuper négyes</t>
  </si>
  <si>
    <t>Látrányiné Halász Ágnes
Látrányi Zsolt
Látrányi Dániel
Látrányi Bálint</t>
  </si>
  <si>
    <t>Kismicskuk</t>
  </si>
  <si>
    <t>Micsku Mihály
Micsku Mihályné
Micsku Benedek Ábel
Micsku Emma Sára
László Zalán</t>
  </si>
  <si>
    <t>Száguldó csigák</t>
  </si>
  <si>
    <t>Zsámbokréty Dóra
Biharvári Samu
Biharvári Hanga Luca
Cziria Szabina Eszter
Cziria Teodora Hanna
Cziria Léna Johanna
Cziria Balázs Péter</t>
  </si>
  <si>
    <t>VAD</t>
  </si>
  <si>
    <t>Bruckner Viktor
Tárnok Attila
Markovics Dia</t>
  </si>
  <si>
    <t>2 db</t>
  </si>
  <si>
    <t>ST</t>
  </si>
  <si>
    <t>Dr. Kozubovics Dana</t>
  </si>
  <si>
    <t>szikla</t>
  </si>
  <si>
    <t>irányszög különbség mérés az Árpád-kilátónál</t>
  </si>
  <si>
    <t>irányszög különbség mérés az Árőpád-kilátónál</t>
  </si>
  <si>
    <t>domb</t>
  </si>
  <si>
    <t>gödörök</t>
  </si>
  <si>
    <t>irányszög különbség mérés a Kecske-hegyen</t>
  </si>
  <si>
    <t>50 perc</t>
  </si>
  <si>
    <t>80 perc</t>
  </si>
  <si>
    <t>70 perc</t>
  </si>
  <si>
    <t>Pogáts Dávid
Dósa Brigitta</t>
  </si>
  <si>
    <t>Bójavadász</t>
  </si>
  <si>
    <t>Silye Imre</t>
  </si>
  <si>
    <t>Pentele TE</t>
  </si>
  <si>
    <t>Tomacsek Tamás</t>
  </si>
  <si>
    <t>Szanki Szutyok Bányász</t>
  </si>
  <si>
    <t>Varga Csanád
Varga István
Tumbász Márton
Laluska Levente</t>
  </si>
  <si>
    <t>Bert Esély SE</t>
  </si>
  <si>
    <t>Beke Krisztina</t>
  </si>
  <si>
    <t>Nagy Norbert
Vékás Csilla Márta</t>
  </si>
  <si>
    <t>Sérülés miatt nem mentek végig a pályán</t>
  </si>
  <si>
    <t>Vas Zoltán</t>
  </si>
  <si>
    <t>Bandika reborn</t>
  </si>
  <si>
    <t>Egész Dénes
Juhász Mátyás Gáspár
Springer Bence</t>
  </si>
  <si>
    <t>Gazdag család</t>
  </si>
  <si>
    <t>Gazdag László
Gazdag Lászlóné</t>
  </si>
  <si>
    <t>Szaszó</t>
  </si>
  <si>
    <t>Szonda Ferenc
Szabó József
Szabó Józsefné</t>
  </si>
  <si>
    <t>Budapesti  Tájékkozódási
Túrabajnokság
középfokú A csoport</t>
  </si>
  <si>
    <t>Budapesti Tájékozódási
Túrabajnokság
középfokú B csoport</t>
  </si>
  <si>
    <t>Budapesti Tájékozódási
 Túrabajnokság
családi kategória</t>
  </si>
  <si>
    <t>Gyermeknap Kupa 2021 A-A36-A50 kategória</t>
  </si>
  <si>
    <t>1. Gödörsor</t>
  </si>
  <si>
    <t>2. Gödrök</t>
  </si>
  <si>
    <t>3. Mélyedés</t>
  </si>
  <si>
    <t>4. Mélyedés</t>
  </si>
  <si>
    <t>5. Szikla</t>
  </si>
  <si>
    <t>6. Időmérő állomás</t>
  </si>
  <si>
    <t>7. Iránymérés</t>
  </si>
  <si>
    <t>8. Mélyedés</t>
  </si>
  <si>
    <t>9. Gödörsor</t>
  </si>
  <si>
    <t>10. Távolságmérés</t>
  </si>
  <si>
    <t>11. Mélyedés</t>
  </si>
  <si>
    <t>12. Határjel</t>
  </si>
  <si>
    <t>12. Iránymérés</t>
  </si>
  <si>
    <t>13. Időmérő állomás</t>
  </si>
  <si>
    <t>14. Itiner</t>
  </si>
  <si>
    <t>15. Kis domb</t>
  </si>
  <si>
    <t>16. Gödör</t>
  </si>
  <si>
    <t>17. Kis kúp</t>
  </si>
  <si>
    <t>18. Rom</t>
  </si>
  <si>
    <t>19. Keresgélő</t>
  </si>
  <si>
    <t>20. Kis kúp</t>
  </si>
  <si>
    <t>21.  Kis gerinc</t>
  </si>
  <si>
    <t>22. Poligon</t>
  </si>
  <si>
    <t>23. Időmérő állomás</t>
  </si>
  <si>
    <t>24. Gödör</t>
  </si>
  <si>
    <t>25. Mélyedés</t>
  </si>
  <si>
    <t>26. Mini gödörjárás</t>
  </si>
  <si>
    <t>27. Gödör</t>
  </si>
  <si>
    <t>32 p
35 p
42 p</t>
  </si>
  <si>
    <t>52°</t>
  </si>
  <si>
    <t>28°</t>
  </si>
  <si>
    <t>82 p 90 p 104 p</t>
  </si>
  <si>
    <t>29 p
32 p
36 p</t>
  </si>
  <si>
    <t>Erőterv - MVM4</t>
  </si>
  <si>
    <t>Mórocz Imre
Kovács Éva
Volf István</t>
  </si>
  <si>
    <t>Mátrai Farkasok</t>
  </si>
  <si>
    <t>Vályi-Nagy Károly
Hársy István
Szárnya István</t>
  </si>
  <si>
    <t>Döme
Kutak
Pöszi</t>
  </si>
  <si>
    <t>Valami Tiszagyöngye</t>
  </si>
  <si>
    <t>Farkas János
Bátorligeti Zsolt</t>
  </si>
  <si>
    <t>Bátorligeti Zsolt 
Rigó Dávid
Fikó Róbert</t>
  </si>
  <si>
    <t>60 p
 64 p
 75 p</t>
  </si>
  <si>
    <t>Gyermeknap Kupa 2021 A60-A70-A80 kategória</t>
  </si>
  <si>
    <t>8. Gödörsor</t>
  </si>
  <si>
    <t>9. Távolságmérés</t>
  </si>
  <si>
    <t>10. Mélyedés</t>
  </si>
  <si>
    <t>12. Itiner</t>
  </si>
  <si>
    <t>13. Kis domb</t>
  </si>
  <si>
    <t>14. Rom</t>
  </si>
  <si>
    <t>15. Keresgélő</t>
  </si>
  <si>
    <t>16. Kis kúp</t>
  </si>
  <si>
    <t>17.  Kis gerinc</t>
  </si>
  <si>
    <t>18. Poligon</t>
  </si>
  <si>
    <t>19. Időmérő állomás</t>
  </si>
  <si>
    <t>20. Gödör</t>
  </si>
  <si>
    <t>21. Mélyedés</t>
  </si>
  <si>
    <t>22. Mini gödörjárás</t>
  </si>
  <si>
    <t>23. Gödör</t>
  </si>
  <si>
    <t>112 p 125 p 141 p</t>
  </si>
  <si>
    <t>39 p
42 p
46 p</t>
  </si>
  <si>
    <t>VVV Turbócsigák</t>
  </si>
  <si>
    <t>Magyar Lajos
Magyar Emőke</t>
  </si>
  <si>
    <t>Kőbányai Barangolók</t>
  </si>
  <si>
    <t>Marx István
Marx Anna</t>
  </si>
  <si>
    <t>Mozgó Bója</t>
  </si>
  <si>
    <t>Németh Gábor
Németh Krisztina</t>
  </si>
  <si>
    <t>MVM-2</t>
  </si>
  <si>
    <t>Kozma Imre 
Járai Béla</t>
  </si>
  <si>
    <t>50 p 
 57 p 
64 p</t>
  </si>
  <si>
    <t>64 p 
72 p
 80 p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</si>
</sst>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0.0"/>
    <numFmt numFmtId="168" formatCode="0.000"/>
    <numFmt numFmtId="169" formatCode="[$-40E]yyyy\.\ mmmm\ d\."/>
  </numFmts>
  <fonts count="60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6"/>
      <name val="Times New Roman"/>
      <family val="1"/>
    </font>
    <font>
      <sz val="11"/>
      <name val="MS Sans Serif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0"/>
      <name val="Times New Roman"/>
      <family val="1"/>
    </font>
    <font>
      <sz val="11"/>
      <color indexed="2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663300"/>
      <name val="Times New Roman"/>
      <family val="1"/>
    </font>
    <font>
      <b/>
      <sz val="12"/>
      <color theme="9" tint="-0.4999699890613556"/>
      <name val="Times New Roman"/>
      <family val="1"/>
    </font>
    <font>
      <sz val="11"/>
      <color rgb="FF006699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textRotation="90" wrapText="1"/>
    </xf>
    <xf numFmtId="0" fontId="4" fillId="35" borderId="16" xfId="0" applyFont="1" applyFill="1" applyBorder="1" applyAlignment="1">
      <alignment horizontal="center" textRotation="90" wrapText="1"/>
    </xf>
    <xf numFmtId="0" fontId="4" fillId="36" borderId="17" xfId="0" applyFont="1" applyFill="1" applyBorder="1" applyAlignment="1">
      <alignment horizontal="center" textRotation="90" wrapText="1"/>
    </xf>
    <xf numFmtId="0" fontId="4" fillId="22" borderId="18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textRotation="90" wrapText="1"/>
    </xf>
    <xf numFmtId="0" fontId="4" fillId="22" borderId="18" xfId="0" applyFont="1" applyFill="1" applyBorder="1" applyAlignment="1">
      <alignment horizontal="center" vertical="center" textRotation="90" wrapText="1"/>
    </xf>
    <xf numFmtId="20" fontId="4" fillId="22" borderId="18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textRotation="90" wrapText="1"/>
    </xf>
    <xf numFmtId="0" fontId="4" fillId="35" borderId="18" xfId="0" applyFont="1" applyFill="1" applyBorder="1" applyAlignment="1">
      <alignment horizontal="center" textRotation="90" wrapText="1"/>
    </xf>
    <xf numFmtId="0" fontId="4" fillId="36" borderId="20" xfId="0" applyFont="1" applyFill="1" applyBorder="1" applyAlignment="1">
      <alignment horizontal="center" textRotation="90" wrapText="1"/>
    </xf>
    <xf numFmtId="0" fontId="4" fillId="22" borderId="0" xfId="0" applyFont="1" applyFill="1" applyBorder="1" applyAlignment="1">
      <alignment wrapText="1"/>
    </xf>
    <xf numFmtId="0" fontId="4" fillId="2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12" borderId="2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textRotation="90" wrapText="1"/>
    </xf>
    <xf numFmtId="0" fontId="4" fillId="12" borderId="24" xfId="0" applyFont="1" applyFill="1" applyBorder="1" applyAlignment="1">
      <alignment horizontal="center" textRotation="90" wrapText="1"/>
    </xf>
    <xf numFmtId="0" fontId="4" fillId="40" borderId="25" xfId="0" applyFont="1" applyFill="1" applyBorder="1" applyAlignment="1">
      <alignment horizontal="center" vertical="center" wrapText="1"/>
    </xf>
    <xf numFmtId="0" fontId="4" fillId="40" borderId="26" xfId="0" applyFont="1" applyFill="1" applyBorder="1" applyAlignment="1">
      <alignment horizontal="center" vertical="center" wrapText="1"/>
    </xf>
    <xf numFmtId="0" fontId="4" fillId="40" borderId="27" xfId="0" applyFont="1" applyFill="1" applyBorder="1" applyAlignment="1">
      <alignment horizontal="center" vertical="center" wrapText="1"/>
    </xf>
    <xf numFmtId="0" fontId="4" fillId="41" borderId="28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/>
    </xf>
    <xf numFmtId="0" fontId="54" fillId="42" borderId="29" xfId="0" applyFont="1" applyFill="1" applyBorder="1" applyAlignment="1">
      <alignment horizontal="center" vertical="center" wrapText="1"/>
    </xf>
    <xf numFmtId="0" fontId="54" fillId="42" borderId="30" xfId="0" applyFont="1" applyFill="1" applyBorder="1" applyAlignment="1">
      <alignment horizontal="center" vertical="center" wrapText="1"/>
    </xf>
    <xf numFmtId="0" fontId="4" fillId="42" borderId="31" xfId="0" applyFont="1" applyFill="1" applyBorder="1" applyAlignment="1">
      <alignment horizontal="center" vertical="center" wrapText="1"/>
    </xf>
    <xf numFmtId="0" fontId="4" fillId="42" borderId="32" xfId="0" applyFont="1" applyFill="1" applyBorder="1" applyAlignment="1">
      <alignment horizontal="center" vertical="center" wrapText="1"/>
    </xf>
    <xf numFmtId="0" fontId="4" fillId="42" borderId="33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textRotation="90" wrapText="1"/>
    </xf>
    <xf numFmtId="0" fontId="3" fillId="0" borderId="34" xfId="0" applyFont="1" applyFill="1" applyBorder="1" applyAlignment="1">
      <alignment horizontal="center" vertical="center" wrapText="1"/>
    </xf>
    <xf numFmtId="0" fontId="3" fillId="42" borderId="32" xfId="0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center" vertical="center"/>
    </xf>
    <xf numFmtId="0" fontId="4" fillId="44" borderId="20" xfId="0" applyFont="1" applyFill="1" applyBorder="1" applyAlignment="1">
      <alignment horizontal="center" vertical="center"/>
    </xf>
    <xf numFmtId="0" fontId="4" fillId="44" borderId="22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 textRotation="90" wrapText="1"/>
    </xf>
    <xf numFmtId="0" fontId="3" fillId="42" borderId="3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 textRotation="90" wrapText="1"/>
    </xf>
    <xf numFmtId="0" fontId="4" fillId="47" borderId="27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4" fillId="48" borderId="21" xfId="0" applyFont="1" applyFill="1" applyBorder="1" applyAlignment="1">
      <alignment horizontal="center" textRotation="90" wrapText="1"/>
    </xf>
    <xf numFmtId="0" fontId="4" fillId="49" borderId="24" xfId="0" applyFont="1" applyFill="1" applyBorder="1" applyAlignment="1">
      <alignment horizontal="center" textRotation="90" wrapText="1"/>
    </xf>
    <xf numFmtId="0" fontId="4" fillId="50" borderId="16" xfId="0" applyFont="1" applyFill="1" applyBorder="1" applyAlignment="1">
      <alignment horizontal="center" vertical="center" wrapText="1"/>
    </xf>
    <xf numFmtId="0" fontId="4" fillId="49" borderId="21" xfId="0" applyFont="1" applyFill="1" applyBorder="1" applyAlignment="1">
      <alignment horizontal="center" vertical="center" wrapText="1"/>
    </xf>
    <xf numFmtId="0" fontId="4" fillId="49" borderId="13" xfId="0" applyFont="1" applyFill="1" applyBorder="1" applyAlignment="1">
      <alignment horizontal="center" vertical="center" wrapText="1"/>
    </xf>
    <xf numFmtId="0" fontId="7" fillId="51" borderId="27" xfId="0" applyFont="1" applyFill="1" applyBorder="1" applyAlignment="1">
      <alignment horizontal="center" vertical="center" wrapText="1"/>
    </xf>
    <xf numFmtId="0" fontId="7" fillId="47" borderId="27" xfId="0" applyFont="1" applyFill="1" applyBorder="1" applyAlignment="1">
      <alignment horizontal="center" vertical="center" wrapText="1"/>
    </xf>
    <xf numFmtId="0" fontId="7" fillId="40" borderId="27" xfId="0" applyFont="1" applyFill="1" applyBorder="1" applyAlignment="1">
      <alignment horizontal="center" vertical="center" wrapText="1"/>
    </xf>
    <xf numFmtId="0" fontId="7" fillId="52" borderId="27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3" fillId="42" borderId="36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4" fillId="49" borderId="37" xfId="0" applyFont="1" applyFill="1" applyBorder="1" applyAlignment="1">
      <alignment horizontal="center" vertical="center" wrapText="1"/>
    </xf>
    <xf numFmtId="0" fontId="4" fillId="44" borderId="38" xfId="0" applyFont="1" applyFill="1" applyBorder="1" applyAlignment="1">
      <alignment horizontal="center" vertical="center"/>
    </xf>
    <xf numFmtId="0" fontId="55" fillId="47" borderId="27" xfId="0" applyFont="1" applyFill="1" applyBorder="1" applyAlignment="1">
      <alignment horizontal="center" vertical="center" wrapText="1"/>
    </xf>
    <xf numFmtId="18" fontId="4" fillId="51" borderId="27" xfId="0" applyNumberFormat="1" applyFont="1" applyFill="1" applyBorder="1" applyAlignment="1">
      <alignment horizontal="center" vertical="center" wrapText="1"/>
    </xf>
    <xf numFmtId="0" fontId="4" fillId="51" borderId="2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/>
    </xf>
    <xf numFmtId="0" fontId="54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/>
    </xf>
    <xf numFmtId="2" fontId="4" fillId="4" borderId="40" xfId="0" applyNumberFormat="1" applyFont="1" applyFill="1" applyBorder="1" applyAlignment="1">
      <alignment horizontal="center" vertical="center"/>
    </xf>
    <xf numFmtId="2" fontId="4" fillId="4" borderId="41" xfId="0" applyNumberFormat="1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2" fontId="4" fillId="4" borderId="42" xfId="0" applyNumberFormat="1" applyFont="1" applyFill="1" applyBorder="1" applyAlignment="1">
      <alignment horizontal="center" vertical="center"/>
    </xf>
    <xf numFmtId="0" fontId="6" fillId="4" borderId="42" xfId="0" applyFont="1" applyFill="1" applyBorder="1" applyAlignment="1">
      <alignment/>
    </xf>
    <xf numFmtId="0" fontId="6" fillId="4" borderId="43" xfId="0" applyFont="1" applyFill="1" applyBorder="1" applyAlignment="1">
      <alignment/>
    </xf>
    <xf numFmtId="0" fontId="3" fillId="22" borderId="13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vertical="center" wrapText="1"/>
    </xf>
    <xf numFmtId="0" fontId="3" fillId="22" borderId="13" xfId="0" applyFont="1" applyFill="1" applyBorder="1" applyAlignment="1">
      <alignment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vertical="center"/>
    </xf>
    <xf numFmtId="0" fontId="3" fillId="22" borderId="14" xfId="0" applyFont="1" applyFill="1" applyBorder="1" applyAlignment="1">
      <alignment vertical="center" wrapText="1"/>
    </xf>
    <xf numFmtId="0" fontId="4" fillId="42" borderId="44" xfId="0" applyFont="1" applyFill="1" applyBorder="1" applyAlignment="1">
      <alignment horizontal="center" vertical="center" wrapText="1"/>
    </xf>
    <xf numFmtId="0" fontId="6" fillId="22" borderId="39" xfId="0" applyFont="1" applyFill="1" applyBorder="1" applyAlignment="1">
      <alignment/>
    </xf>
    <xf numFmtId="2" fontId="4" fillId="22" borderId="40" xfId="0" applyNumberFormat="1" applyFont="1" applyFill="1" applyBorder="1" applyAlignment="1">
      <alignment horizontal="center" vertical="center"/>
    </xf>
    <xf numFmtId="2" fontId="4" fillId="22" borderId="41" xfId="0" applyNumberFormat="1" applyFont="1" applyFill="1" applyBorder="1" applyAlignment="1">
      <alignment horizontal="center" vertical="center"/>
    </xf>
    <xf numFmtId="2" fontId="4" fillId="22" borderId="42" xfId="0" applyNumberFormat="1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2" fontId="4" fillId="22" borderId="43" xfId="0" applyNumberFormat="1" applyFont="1" applyFill="1" applyBorder="1" applyAlignment="1">
      <alignment horizontal="center" vertical="center"/>
    </xf>
    <xf numFmtId="0" fontId="54" fillId="4" borderId="34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vertical="center" wrapText="1"/>
    </xf>
    <xf numFmtId="0" fontId="54" fillId="4" borderId="13" xfId="0" applyFont="1" applyFill="1" applyBorder="1" applyAlignment="1">
      <alignment vertical="center" wrapText="1"/>
    </xf>
    <xf numFmtId="0" fontId="54" fillId="22" borderId="13" xfId="0" applyFont="1" applyFill="1" applyBorder="1" applyAlignment="1">
      <alignment horizontal="center" vertical="center" wrapText="1"/>
    </xf>
    <xf numFmtId="0" fontId="54" fillId="22" borderId="15" xfId="0" applyFont="1" applyFill="1" applyBorder="1" applyAlignment="1">
      <alignment vertical="center" wrapText="1"/>
    </xf>
    <xf numFmtId="0" fontId="4" fillId="53" borderId="12" xfId="0" applyFont="1" applyFill="1" applyBorder="1" applyAlignment="1">
      <alignment horizontal="center" vertical="center" textRotation="90" wrapText="1"/>
    </xf>
    <xf numFmtId="0" fontId="4" fillId="54" borderId="21" xfId="0" applyFont="1" applyFill="1" applyBorder="1" applyAlignment="1">
      <alignment horizontal="center" textRotation="90" wrapText="1"/>
    </xf>
    <xf numFmtId="0" fontId="4" fillId="22" borderId="24" xfId="0" applyFont="1" applyFill="1" applyBorder="1" applyAlignment="1">
      <alignment horizontal="center" textRotation="90" wrapText="1"/>
    </xf>
    <xf numFmtId="0" fontId="4" fillId="55" borderId="16" xfId="0" applyFont="1" applyFill="1" applyBorder="1" applyAlignment="1">
      <alignment horizontal="center" vertical="center" wrapText="1"/>
    </xf>
    <xf numFmtId="0" fontId="54" fillId="4" borderId="18" xfId="0" applyFont="1" applyFill="1" applyBorder="1" applyAlignment="1">
      <alignment vertical="center" wrapText="1"/>
    </xf>
    <xf numFmtId="0" fontId="54" fillId="4" borderId="1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6" fillId="0" borderId="4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4" borderId="4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textRotation="90" wrapText="1"/>
    </xf>
    <xf numFmtId="0" fontId="0" fillId="22" borderId="0" xfId="0" applyFill="1" applyBorder="1" applyAlignment="1">
      <alignment/>
    </xf>
    <xf numFmtId="0" fontId="4" fillId="22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52" borderId="13" xfId="0" applyFont="1" applyFill="1" applyBorder="1" applyAlignment="1">
      <alignment horizontal="center" vertical="center" wrapText="1"/>
    </xf>
    <xf numFmtId="0" fontId="4" fillId="52" borderId="18" xfId="0" applyFont="1" applyFill="1" applyBorder="1" applyAlignment="1">
      <alignment horizontal="center" vertical="center" wrapText="1"/>
    </xf>
    <xf numFmtId="0" fontId="4" fillId="52" borderId="18" xfId="0" applyFont="1" applyFill="1" applyBorder="1" applyAlignment="1">
      <alignment horizontal="center" vertical="center" textRotation="90" wrapText="1"/>
    </xf>
    <xf numFmtId="0" fontId="4" fillId="52" borderId="13" xfId="0" applyFont="1" applyFill="1" applyBorder="1" applyAlignment="1">
      <alignment horizontal="center" vertical="center" textRotation="90" wrapText="1"/>
    </xf>
    <xf numFmtId="16" fontId="4" fillId="52" borderId="13" xfId="0" applyNumberFormat="1" applyFont="1" applyFill="1" applyBorder="1" applyAlignment="1">
      <alignment horizontal="center" vertical="center" wrapText="1"/>
    </xf>
    <xf numFmtId="0" fontId="4" fillId="52" borderId="13" xfId="0" applyFont="1" applyFill="1" applyBorder="1" applyAlignment="1">
      <alignment horizontal="center" textRotation="90" wrapText="1"/>
    </xf>
    <xf numFmtId="0" fontId="4" fillId="52" borderId="51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57" fillId="0" borderId="13" xfId="0" applyNumberFormat="1" applyFont="1" applyFill="1" applyBorder="1" applyAlignment="1">
      <alignment horizontal="center" vertical="center"/>
    </xf>
    <xf numFmtId="1" fontId="56" fillId="0" borderId="2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57" fillId="0" borderId="14" xfId="0" applyNumberFormat="1" applyFont="1" applyFill="1" applyBorder="1" applyAlignment="1">
      <alignment horizontal="center" vertical="center"/>
    </xf>
    <xf numFmtId="1" fontId="56" fillId="0" borderId="47" xfId="0" applyNumberFormat="1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  <xf numFmtId="1" fontId="59" fillId="7" borderId="15" xfId="0" applyNumberFormat="1" applyFont="1" applyFill="1" applyBorder="1" applyAlignment="1">
      <alignment horizontal="center" vertical="center" wrapText="1"/>
    </xf>
    <xf numFmtId="1" fontId="59" fillId="7" borderId="14" xfId="0" applyNumberFormat="1" applyFont="1" applyFill="1" applyBorder="1" applyAlignment="1">
      <alignment horizontal="center" vertical="center" wrapText="1"/>
    </xf>
    <xf numFmtId="1" fontId="59" fillId="7" borderId="52" xfId="0" applyNumberFormat="1" applyFont="1" applyFill="1" applyBorder="1" applyAlignment="1">
      <alignment horizontal="center" vertical="center" wrapText="1"/>
    </xf>
    <xf numFmtId="0" fontId="59" fillId="7" borderId="13" xfId="0" applyFont="1" applyFill="1" applyBorder="1" applyAlignment="1">
      <alignment horizontal="center" vertical="center" wrapText="1"/>
    </xf>
    <xf numFmtId="0" fontId="59" fillId="7" borderId="15" xfId="0" applyFont="1" applyFill="1" applyBorder="1" applyAlignment="1">
      <alignment horizontal="center" vertical="center" wrapText="1"/>
    </xf>
    <xf numFmtId="0" fontId="59" fillId="7" borderId="13" xfId="0" applyFont="1" applyFill="1" applyBorder="1" applyAlignment="1">
      <alignment horizontal="center" vertical="center"/>
    </xf>
    <xf numFmtId="0" fontId="59" fillId="7" borderId="14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2" fontId="4" fillId="4" borderId="43" xfId="0" applyNumberFormat="1" applyFont="1" applyFill="1" applyBorder="1" applyAlignment="1">
      <alignment horizontal="center" vertical="center"/>
    </xf>
    <xf numFmtId="0" fontId="6" fillId="4" borderId="53" xfId="0" applyFont="1" applyFill="1" applyBorder="1" applyAlignment="1">
      <alignment/>
    </xf>
    <xf numFmtId="0" fontId="4" fillId="33" borderId="5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4" borderId="58" xfId="0" applyFont="1" applyFill="1" applyBorder="1" applyAlignment="1">
      <alignment horizontal="center" textRotation="90" wrapText="1"/>
    </xf>
    <xf numFmtId="0" fontId="4" fillId="4" borderId="59" xfId="0" applyFont="1" applyFill="1" applyBorder="1" applyAlignment="1">
      <alignment horizontal="center" textRotation="90"/>
    </xf>
    <xf numFmtId="0" fontId="4" fillId="22" borderId="58" xfId="0" applyFont="1" applyFill="1" applyBorder="1" applyAlignment="1">
      <alignment horizontal="center" textRotation="90" wrapText="1"/>
    </xf>
    <xf numFmtId="0" fontId="4" fillId="22" borderId="59" xfId="0" applyFont="1" applyFill="1" applyBorder="1" applyAlignment="1">
      <alignment horizontal="center" textRotation="90"/>
    </xf>
    <xf numFmtId="0" fontId="4" fillId="54" borderId="18" xfId="0" applyFont="1" applyFill="1" applyBorder="1" applyAlignment="1">
      <alignment horizontal="center" textRotation="90" wrapText="1"/>
    </xf>
    <xf numFmtId="0" fontId="6" fillId="22" borderId="60" xfId="0" applyFont="1" applyFill="1" applyBorder="1" applyAlignment="1">
      <alignment horizontal="center" textRotation="90" wrapText="1"/>
    </xf>
    <xf numFmtId="0" fontId="4" fillId="56" borderId="20" xfId="0" applyFont="1" applyFill="1" applyBorder="1" applyAlignment="1">
      <alignment horizontal="center" textRotation="90" wrapText="1"/>
    </xf>
    <xf numFmtId="0" fontId="6" fillId="0" borderId="61" xfId="0" applyFont="1" applyBorder="1" applyAlignment="1">
      <alignment horizontal="center" textRotation="90" wrapText="1"/>
    </xf>
    <xf numFmtId="0" fontId="4" fillId="4" borderId="58" xfId="0" applyFont="1" applyFill="1" applyBorder="1" applyAlignment="1">
      <alignment textRotation="90" wrapText="1"/>
    </xf>
    <xf numFmtId="0" fontId="4" fillId="4" borderId="59" xfId="0" applyFont="1" applyFill="1" applyBorder="1" applyAlignment="1">
      <alignment textRotation="90"/>
    </xf>
    <xf numFmtId="0" fontId="4" fillId="48" borderId="18" xfId="0" applyFont="1" applyFill="1" applyBorder="1" applyAlignment="1">
      <alignment horizontal="center" textRotation="90" wrapText="1"/>
    </xf>
    <xf numFmtId="0" fontId="6" fillId="49" borderId="60" xfId="0" applyFont="1" applyFill="1" applyBorder="1" applyAlignment="1">
      <alignment horizontal="center" textRotation="90" wrapText="1"/>
    </xf>
    <xf numFmtId="0" fontId="4" fillId="57" borderId="20" xfId="0" applyFont="1" applyFill="1" applyBorder="1" applyAlignment="1">
      <alignment horizontal="center" textRotation="90" wrapText="1"/>
    </xf>
    <xf numFmtId="0" fontId="6" fillId="22" borderId="61" xfId="0" applyFont="1" applyFill="1" applyBorder="1" applyAlignment="1">
      <alignment horizontal="center" textRotation="90" wrapText="1"/>
    </xf>
    <xf numFmtId="0" fontId="4" fillId="33" borderId="26" xfId="0" applyFont="1" applyFill="1" applyBorder="1" applyAlignment="1">
      <alignment horizontal="center" vertical="center" wrapText="1"/>
    </xf>
    <xf numFmtId="0" fontId="9" fillId="52" borderId="62" xfId="0" applyFont="1" applyFill="1" applyBorder="1" applyAlignment="1">
      <alignment horizontal="center" vertical="center"/>
    </xf>
    <xf numFmtId="0" fontId="0" fillId="52" borderId="63" xfId="0" applyFill="1" applyBorder="1" applyAlignment="1">
      <alignment/>
    </xf>
    <xf numFmtId="0" fontId="0" fillId="52" borderId="64" xfId="0" applyFill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/>
    </xf>
    <xf numFmtId="0" fontId="0" fillId="0" borderId="65" xfId="0" applyBorder="1" applyAlignment="1">
      <alignment/>
    </xf>
    <xf numFmtId="0" fontId="9" fillId="52" borderId="63" xfId="0" applyFont="1" applyFill="1" applyBorder="1" applyAlignment="1">
      <alignment horizontal="center" vertical="center"/>
    </xf>
    <xf numFmtId="0" fontId="9" fillId="52" borderId="64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zoomScale="80" zoomScaleNormal="80" zoomScaleSheetLayoutView="80" zoomScalePageLayoutView="80" workbookViewId="0" topLeftCell="A1">
      <selection activeCell="C2" sqref="C2"/>
    </sheetView>
  </sheetViews>
  <sheetFormatPr defaultColWidth="9.140625" defaultRowHeight="12.75"/>
  <cols>
    <col min="1" max="1" width="9.421875" style="0" customWidth="1"/>
    <col min="2" max="2" width="21.28125" style="0" customWidth="1"/>
    <col min="3" max="3" width="22.00390625" style="0" customWidth="1"/>
    <col min="4" max="5" width="4.140625" style="0" bestFit="1" customWidth="1"/>
    <col min="6" max="6" width="6.57421875" style="0" bestFit="1" customWidth="1"/>
    <col min="7" max="7" width="4.7109375" style="0" bestFit="1" customWidth="1"/>
    <col min="8" max="8" width="3.57421875" style="0" customWidth="1"/>
    <col min="9" max="9" width="8.28125" style="0" bestFit="1" customWidth="1"/>
    <col min="10" max="10" width="9.28125" style="0" bestFit="1" customWidth="1"/>
    <col min="11" max="11" width="4.7109375" style="0" bestFit="1" customWidth="1"/>
    <col min="12" max="13" width="4.28125" style="0" customWidth="1"/>
    <col min="14" max="14" width="6.7109375" style="0" customWidth="1"/>
    <col min="15" max="15" width="5.8515625" style="0" customWidth="1"/>
    <col min="16" max="16" width="5.140625" style="0" bestFit="1" customWidth="1"/>
    <col min="17" max="17" width="9.28125" style="0" bestFit="1" customWidth="1"/>
    <col min="18" max="18" width="8.28125" style="0" bestFit="1" customWidth="1"/>
    <col min="19" max="19" width="10.7109375" style="0" customWidth="1"/>
    <col min="20" max="20" width="4.7109375" style="0" bestFit="1" customWidth="1"/>
    <col min="21" max="21" width="5.28125" style="0" customWidth="1"/>
    <col min="22" max="22" width="7.140625" style="0" bestFit="1" customWidth="1"/>
    <col min="23" max="23" width="4.8515625" style="0" bestFit="1" customWidth="1"/>
    <col min="24" max="24" width="4.421875" style="0" bestFit="1" customWidth="1"/>
    <col min="25" max="25" width="4.8515625" style="0" bestFit="1" customWidth="1"/>
    <col min="26" max="26" width="8.28125" style="0" bestFit="1" customWidth="1"/>
    <col min="27" max="28" width="4.140625" style="0" customWidth="1"/>
    <col min="29" max="29" width="4.57421875" style="0" bestFit="1" customWidth="1"/>
    <col min="30" max="30" width="4.8515625" style="0" bestFit="1" customWidth="1"/>
    <col min="31" max="32" width="4.28125" style="0" customWidth="1"/>
    <col min="33" max="33" width="8.28125" style="0" bestFit="1" customWidth="1"/>
    <col min="34" max="34" width="9.7109375" style="0" bestFit="1" customWidth="1"/>
    <col min="35" max="36" width="7.28125" style="0" customWidth="1"/>
    <col min="37" max="37" width="7.8515625" style="0" customWidth="1"/>
    <col min="38" max="38" width="3.57421875" style="0" customWidth="1"/>
    <col min="39" max="39" width="9.7109375" style="0" bestFit="1" customWidth="1"/>
    <col min="40" max="40" width="9.57421875" style="0" bestFit="1" customWidth="1"/>
    <col min="41" max="41" width="3.140625" style="0" customWidth="1"/>
    <col min="42" max="43" width="9.421875" style="0" bestFit="1" customWidth="1"/>
  </cols>
  <sheetData>
    <row r="1" spans="1:43" ht="67.5" customHeight="1" thickBot="1">
      <c r="A1" s="2" t="s">
        <v>0</v>
      </c>
      <c r="B1" s="3" t="s">
        <v>3</v>
      </c>
      <c r="C1" s="4" t="s">
        <v>11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56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170">
        <v>13</v>
      </c>
      <c r="Q1" s="171"/>
      <c r="R1" s="4">
        <v>14</v>
      </c>
      <c r="S1" s="4">
        <v>15</v>
      </c>
      <c r="T1" s="4">
        <v>16</v>
      </c>
      <c r="U1" s="4">
        <v>17</v>
      </c>
      <c r="V1" s="4">
        <v>18</v>
      </c>
      <c r="W1" s="4">
        <v>19</v>
      </c>
      <c r="X1" s="4">
        <v>20</v>
      </c>
      <c r="Y1" s="4">
        <v>21</v>
      </c>
      <c r="Z1" s="4">
        <v>22</v>
      </c>
      <c r="AA1" s="4">
        <v>23</v>
      </c>
      <c r="AB1" s="4">
        <v>24</v>
      </c>
      <c r="AC1" s="4">
        <v>25</v>
      </c>
      <c r="AD1" s="4">
        <v>26</v>
      </c>
      <c r="AE1" s="4">
        <v>27</v>
      </c>
      <c r="AF1" s="4">
        <v>28</v>
      </c>
      <c r="AG1" s="4"/>
      <c r="AH1" s="179" t="s">
        <v>26</v>
      </c>
      <c r="AI1" s="110"/>
      <c r="AJ1" s="28"/>
      <c r="AK1" s="181" t="s">
        <v>1</v>
      </c>
      <c r="AL1" s="23"/>
      <c r="AM1" s="175" t="s">
        <v>96</v>
      </c>
      <c r="AN1" s="177" t="s">
        <v>97</v>
      </c>
      <c r="AP1" s="175" t="s">
        <v>12</v>
      </c>
      <c r="AQ1" s="177" t="s">
        <v>13</v>
      </c>
    </row>
    <row r="2" spans="1:43" ht="102.75" customHeight="1" thickBot="1">
      <c r="A2" s="29"/>
      <c r="B2" s="30"/>
      <c r="C2" s="31"/>
      <c r="D2" s="109" t="s">
        <v>39</v>
      </c>
      <c r="E2" s="109" t="s">
        <v>37</v>
      </c>
      <c r="F2" s="57" t="s">
        <v>38</v>
      </c>
      <c r="G2" s="109" t="s">
        <v>10</v>
      </c>
      <c r="H2" s="109" t="s">
        <v>69</v>
      </c>
      <c r="I2" s="54" t="s">
        <v>18</v>
      </c>
      <c r="J2" s="32" t="s">
        <v>71</v>
      </c>
      <c r="K2" s="109" t="s">
        <v>10</v>
      </c>
      <c r="L2" s="109" t="s">
        <v>10</v>
      </c>
      <c r="M2" s="109" t="s">
        <v>37</v>
      </c>
      <c r="N2" s="57" t="s">
        <v>19</v>
      </c>
      <c r="O2" s="109" t="s">
        <v>10</v>
      </c>
      <c r="P2" s="57" t="s">
        <v>40</v>
      </c>
      <c r="Q2" s="57" t="s">
        <v>74</v>
      </c>
      <c r="R2" s="54" t="s">
        <v>18</v>
      </c>
      <c r="S2" s="57" t="s">
        <v>41</v>
      </c>
      <c r="T2" s="109" t="s">
        <v>10</v>
      </c>
      <c r="U2" s="109" t="s">
        <v>42</v>
      </c>
      <c r="V2" s="109" t="s">
        <v>43</v>
      </c>
      <c r="W2" s="109" t="s">
        <v>73</v>
      </c>
      <c r="X2" s="109" t="s">
        <v>72</v>
      </c>
      <c r="Y2" s="109" t="s">
        <v>14</v>
      </c>
      <c r="Z2" s="54" t="s">
        <v>18</v>
      </c>
      <c r="AA2" s="109" t="s">
        <v>46</v>
      </c>
      <c r="AB2" s="109" t="s">
        <v>10</v>
      </c>
      <c r="AC2" s="109" t="s">
        <v>10</v>
      </c>
      <c r="AD2" s="109" t="s">
        <v>39</v>
      </c>
      <c r="AE2" s="109" t="s">
        <v>10</v>
      </c>
      <c r="AF2" s="109" t="s">
        <v>10</v>
      </c>
      <c r="AG2" s="54" t="s">
        <v>21</v>
      </c>
      <c r="AH2" s="180"/>
      <c r="AI2" s="111" t="s">
        <v>9</v>
      </c>
      <c r="AJ2" s="33" t="s">
        <v>24</v>
      </c>
      <c r="AK2" s="182"/>
      <c r="AL2" s="23"/>
      <c r="AM2" s="176"/>
      <c r="AN2" s="178"/>
      <c r="AP2" s="176"/>
      <c r="AQ2" s="178"/>
    </row>
    <row r="3" spans="1:43" ht="24" customHeight="1" thickBot="1">
      <c r="A3" s="34"/>
      <c r="B3" s="35"/>
      <c r="C3" s="36"/>
      <c r="D3" s="36"/>
      <c r="E3" s="36"/>
      <c r="F3" s="58" t="s">
        <v>66</v>
      </c>
      <c r="G3" s="36"/>
      <c r="H3" s="36"/>
      <c r="I3" s="77" t="s">
        <v>75</v>
      </c>
      <c r="J3" s="68" t="s">
        <v>54</v>
      </c>
      <c r="K3" s="36"/>
      <c r="L3" s="36"/>
      <c r="M3" s="36"/>
      <c r="N3" s="68" t="s">
        <v>56</v>
      </c>
      <c r="O3" s="36"/>
      <c r="P3" s="76" t="s">
        <v>67</v>
      </c>
      <c r="Q3" s="68" t="s">
        <v>55</v>
      </c>
      <c r="R3" s="77" t="s">
        <v>76</v>
      </c>
      <c r="S3" s="68" t="s">
        <v>57</v>
      </c>
      <c r="T3" s="36"/>
      <c r="U3" s="36"/>
      <c r="V3" s="36"/>
      <c r="W3" s="36"/>
      <c r="X3" s="36"/>
      <c r="Y3" s="36"/>
      <c r="Z3" s="77" t="s">
        <v>77</v>
      </c>
      <c r="AA3" s="36"/>
      <c r="AB3" s="36"/>
      <c r="AC3" s="36"/>
      <c r="AD3" s="36"/>
      <c r="AE3" s="36"/>
      <c r="AF3" s="36"/>
      <c r="AG3" s="78" t="s">
        <v>49</v>
      </c>
      <c r="AH3" s="112"/>
      <c r="AI3" s="112"/>
      <c r="AJ3" s="37"/>
      <c r="AK3" s="38"/>
      <c r="AL3" s="23"/>
      <c r="AM3" s="84"/>
      <c r="AN3" s="98"/>
      <c r="AP3" s="84"/>
      <c r="AQ3" s="98"/>
    </row>
    <row r="4" spans="1:43" ht="30.75" customHeight="1">
      <c r="A4" s="39" t="s">
        <v>15</v>
      </c>
      <c r="B4" s="104" t="s">
        <v>79</v>
      </c>
      <c r="C4" s="105" t="s">
        <v>80</v>
      </c>
      <c r="D4" s="45">
        <v>0</v>
      </c>
      <c r="E4" s="45">
        <v>0</v>
      </c>
      <c r="F4" s="59">
        <v>30</v>
      </c>
      <c r="G4" s="45">
        <v>0</v>
      </c>
      <c r="H4" s="45">
        <v>60</v>
      </c>
      <c r="I4" s="50">
        <v>10</v>
      </c>
      <c r="J4" s="59">
        <v>25</v>
      </c>
      <c r="K4" s="45">
        <v>0</v>
      </c>
      <c r="L4" s="45">
        <v>0</v>
      </c>
      <c r="M4" s="45">
        <v>60</v>
      </c>
      <c r="N4" s="59">
        <v>8</v>
      </c>
      <c r="O4" s="45">
        <v>0</v>
      </c>
      <c r="P4" s="59">
        <v>30</v>
      </c>
      <c r="Q4" s="59">
        <v>0</v>
      </c>
      <c r="R4" s="50">
        <v>10</v>
      </c>
      <c r="S4" s="59">
        <v>0</v>
      </c>
      <c r="T4" s="45">
        <v>60</v>
      </c>
      <c r="U4" s="45">
        <v>60</v>
      </c>
      <c r="V4" s="45">
        <v>0</v>
      </c>
      <c r="W4" s="45">
        <v>0</v>
      </c>
      <c r="X4" s="45">
        <v>0</v>
      </c>
      <c r="Y4" s="45">
        <v>0</v>
      </c>
      <c r="Z4" s="50">
        <v>44</v>
      </c>
      <c r="AA4" s="45">
        <v>0</v>
      </c>
      <c r="AB4" s="45">
        <v>0</v>
      </c>
      <c r="AC4" s="45">
        <v>0</v>
      </c>
      <c r="AD4" s="45">
        <v>60</v>
      </c>
      <c r="AE4" s="45">
        <v>0</v>
      </c>
      <c r="AF4" s="45">
        <v>0</v>
      </c>
      <c r="AG4" s="50">
        <v>38</v>
      </c>
      <c r="AH4" s="14">
        <f>SUM(D4:AG4)-AI4-AJ4</f>
        <v>300</v>
      </c>
      <c r="AI4" s="14">
        <f>I4+R4+Z4+AG4</f>
        <v>102</v>
      </c>
      <c r="AJ4" s="79">
        <f>F4+N4+J4+P4+Q4+S4</f>
        <v>93</v>
      </c>
      <c r="AK4" s="80">
        <f>AH4+AI4+AJ4</f>
        <v>495</v>
      </c>
      <c r="AL4" s="23"/>
      <c r="AM4" s="85">
        <v>100.7</v>
      </c>
      <c r="AN4" s="99"/>
      <c r="AP4" s="85">
        <v>100.7</v>
      </c>
      <c r="AQ4" s="99"/>
    </row>
    <row r="5" spans="1:43" ht="30.75" customHeight="1">
      <c r="A5" s="40" t="s">
        <v>2</v>
      </c>
      <c r="B5" s="81"/>
      <c r="C5" s="106" t="s">
        <v>4</v>
      </c>
      <c r="D5" s="6">
        <v>0</v>
      </c>
      <c r="E5" s="6">
        <v>60</v>
      </c>
      <c r="F5" s="60">
        <v>60</v>
      </c>
      <c r="G5" s="6">
        <v>0</v>
      </c>
      <c r="H5" s="6">
        <v>0</v>
      </c>
      <c r="I5" s="51">
        <v>28</v>
      </c>
      <c r="J5" s="60">
        <v>0</v>
      </c>
      <c r="K5" s="6">
        <v>0</v>
      </c>
      <c r="L5" s="6">
        <v>0</v>
      </c>
      <c r="M5" s="6">
        <v>60</v>
      </c>
      <c r="N5" s="60">
        <v>21</v>
      </c>
      <c r="O5" s="6">
        <v>60</v>
      </c>
      <c r="P5" s="60">
        <v>0</v>
      </c>
      <c r="Q5" s="60">
        <v>0</v>
      </c>
      <c r="R5" s="51">
        <v>22</v>
      </c>
      <c r="S5" s="60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51">
        <v>58</v>
      </c>
      <c r="AA5" s="6">
        <v>0</v>
      </c>
      <c r="AB5" s="6">
        <v>60</v>
      </c>
      <c r="AC5" s="6">
        <v>0</v>
      </c>
      <c r="AD5" s="6">
        <v>60</v>
      </c>
      <c r="AE5" s="6">
        <v>0</v>
      </c>
      <c r="AF5" s="6">
        <v>0</v>
      </c>
      <c r="AG5" s="51">
        <v>44</v>
      </c>
      <c r="AH5" s="22">
        <f>SUM(D5:AG5)-AI5-AJ5</f>
        <v>300</v>
      </c>
      <c r="AI5" s="22">
        <f>I5+R5+Z5+AG5</f>
        <v>152</v>
      </c>
      <c r="AJ5" s="25">
        <f>F5+N5+J5+P5+Q5+S5</f>
        <v>81</v>
      </c>
      <c r="AK5" s="26">
        <f>AH5+AI5+AJ5</f>
        <v>533</v>
      </c>
      <c r="AL5" s="23"/>
      <c r="AM5" s="86">
        <v>99.35</v>
      </c>
      <c r="AN5" s="100"/>
      <c r="AP5" s="86">
        <v>99.35</v>
      </c>
      <c r="AQ5" s="100"/>
    </row>
    <row r="6" spans="1:43" ht="33" customHeight="1">
      <c r="A6" s="40" t="s">
        <v>16</v>
      </c>
      <c r="B6" s="107" t="s">
        <v>7</v>
      </c>
      <c r="C6" s="108" t="s">
        <v>8</v>
      </c>
      <c r="D6" s="6">
        <v>60</v>
      </c>
      <c r="E6" s="6">
        <v>60</v>
      </c>
      <c r="F6" s="60">
        <v>60</v>
      </c>
      <c r="G6" s="6">
        <v>0</v>
      </c>
      <c r="H6" s="6">
        <v>60</v>
      </c>
      <c r="I6" s="51">
        <v>32</v>
      </c>
      <c r="J6" s="60">
        <v>0</v>
      </c>
      <c r="K6" s="6">
        <v>0</v>
      </c>
      <c r="L6" s="6">
        <v>0</v>
      </c>
      <c r="M6" s="6">
        <v>60</v>
      </c>
      <c r="N6" s="60">
        <v>0</v>
      </c>
      <c r="O6" s="6">
        <v>60</v>
      </c>
      <c r="P6" s="60">
        <v>0</v>
      </c>
      <c r="Q6" s="60">
        <v>0</v>
      </c>
      <c r="R6" s="51">
        <v>0</v>
      </c>
      <c r="S6" s="60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51">
        <v>56</v>
      </c>
      <c r="AA6" s="6">
        <v>0</v>
      </c>
      <c r="AB6" s="6">
        <v>60</v>
      </c>
      <c r="AC6" s="6">
        <v>0</v>
      </c>
      <c r="AD6" s="6">
        <v>60</v>
      </c>
      <c r="AE6" s="6">
        <v>0</v>
      </c>
      <c r="AF6" s="6">
        <v>0</v>
      </c>
      <c r="AG6" s="51">
        <v>12</v>
      </c>
      <c r="AH6" s="22">
        <f>SUM(D6:AG6)-AI6-AJ6</f>
        <v>420</v>
      </c>
      <c r="AI6" s="22">
        <f>I6+R6+Z6+AG6</f>
        <v>100</v>
      </c>
      <c r="AJ6" s="25">
        <f>F6+N6+J6+P6+Q6+S6</f>
        <v>60</v>
      </c>
      <c r="AK6" s="26">
        <f aca="true" t="shared" si="0" ref="AK6:AK12">AH6+AI6+AJ6</f>
        <v>580</v>
      </c>
      <c r="AL6" s="23"/>
      <c r="AM6" s="87"/>
      <c r="AN6" s="101">
        <v>102.8</v>
      </c>
      <c r="AP6" s="87"/>
      <c r="AQ6" s="101">
        <v>102.8</v>
      </c>
    </row>
    <row r="7" spans="1:43" ht="33" customHeight="1">
      <c r="A7" s="41">
        <v>4</v>
      </c>
      <c r="B7" s="91" t="s">
        <v>81</v>
      </c>
      <c r="C7" s="93" t="s">
        <v>82</v>
      </c>
      <c r="D7" s="6">
        <v>60</v>
      </c>
      <c r="E7" s="6">
        <v>0</v>
      </c>
      <c r="F7" s="60">
        <v>30</v>
      </c>
      <c r="G7" s="6">
        <v>0</v>
      </c>
      <c r="H7" s="6">
        <v>0</v>
      </c>
      <c r="I7" s="51">
        <v>60</v>
      </c>
      <c r="J7" s="60">
        <v>0</v>
      </c>
      <c r="K7" s="6">
        <v>0</v>
      </c>
      <c r="L7" s="6">
        <v>0</v>
      </c>
      <c r="M7" s="6">
        <v>10</v>
      </c>
      <c r="N7" s="60">
        <v>22</v>
      </c>
      <c r="O7" s="6">
        <v>0</v>
      </c>
      <c r="P7" s="60">
        <v>30</v>
      </c>
      <c r="Q7" s="60">
        <v>0</v>
      </c>
      <c r="R7" s="51">
        <v>64</v>
      </c>
      <c r="S7" s="60">
        <v>0</v>
      </c>
      <c r="T7" s="6">
        <v>0</v>
      </c>
      <c r="U7" s="6">
        <v>60</v>
      </c>
      <c r="V7" s="6">
        <v>60</v>
      </c>
      <c r="W7" s="6">
        <v>0</v>
      </c>
      <c r="X7" s="6">
        <v>0</v>
      </c>
      <c r="Y7" s="6">
        <v>0</v>
      </c>
      <c r="Z7" s="51">
        <v>42</v>
      </c>
      <c r="AA7" s="6">
        <v>0</v>
      </c>
      <c r="AB7" s="6">
        <v>0</v>
      </c>
      <c r="AC7" s="6">
        <v>0</v>
      </c>
      <c r="AD7" s="6">
        <v>60</v>
      </c>
      <c r="AE7" s="6">
        <v>0</v>
      </c>
      <c r="AF7" s="6">
        <v>60</v>
      </c>
      <c r="AG7" s="51">
        <v>24</v>
      </c>
      <c r="AH7" s="22">
        <f>SUM(D7:AG7)-AI7-AJ7</f>
        <v>310</v>
      </c>
      <c r="AI7" s="22">
        <f>I7+R7+Z7+AG7</f>
        <v>190</v>
      </c>
      <c r="AJ7" s="25">
        <f>F7+N7+J7+P7+Q7+S7</f>
        <v>82</v>
      </c>
      <c r="AK7" s="26">
        <f>AH7+AI7+AJ7</f>
        <v>582</v>
      </c>
      <c r="AL7" s="23"/>
      <c r="AM7" s="87"/>
      <c r="AN7" s="101">
        <v>101.45</v>
      </c>
      <c r="AP7" s="87"/>
      <c r="AQ7" s="101">
        <v>101.45</v>
      </c>
    </row>
    <row r="8" spans="1:43" ht="30">
      <c r="A8" s="41">
        <v>5</v>
      </c>
      <c r="B8" s="83" t="s">
        <v>28</v>
      </c>
      <c r="C8" s="82" t="s">
        <v>78</v>
      </c>
      <c r="D8" s="6">
        <v>60</v>
      </c>
      <c r="E8" s="6">
        <v>0</v>
      </c>
      <c r="F8" s="60">
        <v>30</v>
      </c>
      <c r="G8" s="6">
        <v>0</v>
      </c>
      <c r="H8" s="6">
        <v>60</v>
      </c>
      <c r="I8" s="51">
        <v>32</v>
      </c>
      <c r="J8" s="60">
        <v>0</v>
      </c>
      <c r="K8" s="6">
        <v>0</v>
      </c>
      <c r="L8" s="6">
        <v>0</v>
      </c>
      <c r="M8" s="6">
        <v>60</v>
      </c>
      <c r="N8" s="60">
        <v>0</v>
      </c>
      <c r="O8" s="6">
        <v>0</v>
      </c>
      <c r="P8" s="60">
        <v>30</v>
      </c>
      <c r="Q8" s="60">
        <v>0</v>
      </c>
      <c r="R8" s="51">
        <v>0</v>
      </c>
      <c r="S8" s="60">
        <v>0</v>
      </c>
      <c r="T8" s="6">
        <v>0</v>
      </c>
      <c r="U8" s="6">
        <v>60</v>
      </c>
      <c r="V8" s="6">
        <v>60</v>
      </c>
      <c r="W8" s="6">
        <v>0</v>
      </c>
      <c r="X8" s="6">
        <v>60</v>
      </c>
      <c r="Y8" s="6">
        <v>0</v>
      </c>
      <c r="Z8" s="51">
        <v>82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60</v>
      </c>
      <c r="AG8" s="51">
        <v>34</v>
      </c>
      <c r="AH8" s="22">
        <f aca="true" t="shared" si="1" ref="AH8:AH16">SUM(D8:AG8)-AI8-AJ8</f>
        <v>420</v>
      </c>
      <c r="AI8" s="22">
        <f aca="true" t="shared" si="2" ref="AI8:AI16">I8+R8+Z8+AG8</f>
        <v>148</v>
      </c>
      <c r="AJ8" s="25">
        <f aca="true" t="shared" si="3" ref="AJ8:AJ16">F8+N8+J8+P8+Q8+S8</f>
        <v>60</v>
      </c>
      <c r="AK8" s="26">
        <f t="shared" si="0"/>
        <v>628</v>
      </c>
      <c r="AL8" s="23"/>
      <c r="AM8" s="88">
        <v>98</v>
      </c>
      <c r="AN8" s="101"/>
      <c r="AP8" s="88">
        <v>98</v>
      </c>
      <c r="AQ8" s="101"/>
    </row>
    <row r="9" spans="1:43" ht="27" customHeight="1">
      <c r="A9" s="42">
        <v>6</v>
      </c>
      <c r="B9" s="91" t="s">
        <v>5</v>
      </c>
      <c r="C9" s="93" t="s">
        <v>6</v>
      </c>
      <c r="D9" s="6">
        <v>60</v>
      </c>
      <c r="E9" s="6">
        <v>60</v>
      </c>
      <c r="F9" s="60">
        <v>30</v>
      </c>
      <c r="G9" s="6">
        <v>0</v>
      </c>
      <c r="H9" s="6">
        <v>60</v>
      </c>
      <c r="I9" s="51">
        <v>28</v>
      </c>
      <c r="J9" s="60">
        <v>0</v>
      </c>
      <c r="K9" s="6">
        <v>0</v>
      </c>
      <c r="L9" s="6">
        <v>0</v>
      </c>
      <c r="M9" s="6">
        <v>60</v>
      </c>
      <c r="N9" s="60">
        <v>0</v>
      </c>
      <c r="O9" s="6">
        <v>60</v>
      </c>
      <c r="P9" s="60">
        <v>30</v>
      </c>
      <c r="Q9" s="60">
        <v>20</v>
      </c>
      <c r="R9" s="51">
        <v>0</v>
      </c>
      <c r="S9" s="60">
        <v>0</v>
      </c>
      <c r="T9" s="6">
        <v>0</v>
      </c>
      <c r="U9" s="6">
        <v>0</v>
      </c>
      <c r="V9" s="6">
        <v>60</v>
      </c>
      <c r="W9" s="6">
        <v>0</v>
      </c>
      <c r="X9" s="6">
        <v>0</v>
      </c>
      <c r="Y9" s="6">
        <v>0</v>
      </c>
      <c r="Z9" s="51">
        <v>58</v>
      </c>
      <c r="AA9" s="6">
        <v>0</v>
      </c>
      <c r="AB9" s="6">
        <v>0</v>
      </c>
      <c r="AC9" s="6">
        <v>0</v>
      </c>
      <c r="AD9" s="6">
        <v>0</v>
      </c>
      <c r="AE9" s="9">
        <v>100</v>
      </c>
      <c r="AF9" s="6">
        <v>60</v>
      </c>
      <c r="AG9" s="51">
        <v>66</v>
      </c>
      <c r="AH9" s="22">
        <f>SUM(D9:AG9)-AI9-AJ9</f>
        <v>520</v>
      </c>
      <c r="AI9" s="22">
        <f>I9+R9+Z9+AG9</f>
        <v>152</v>
      </c>
      <c r="AJ9" s="25">
        <f>F9+N9+J9+P9+Q9+S9</f>
        <v>80</v>
      </c>
      <c r="AK9" s="26">
        <f>AH9+AI9+AJ9</f>
        <v>752</v>
      </c>
      <c r="AL9" s="23"/>
      <c r="AM9" s="88"/>
      <c r="AN9" s="101">
        <v>100.1</v>
      </c>
      <c r="AP9" s="88"/>
      <c r="AQ9" s="101">
        <v>100.1</v>
      </c>
    </row>
    <row r="10" spans="1:43" ht="60">
      <c r="A10" s="43">
        <v>7</v>
      </c>
      <c r="B10" s="91" t="s">
        <v>83</v>
      </c>
      <c r="C10" s="92" t="s">
        <v>84</v>
      </c>
      <c r="D10" s="6">
        <v>0</v>
      </c>
      <c r="E10" s="6">
        <v>0</v>
      </c>
      <c r="F10" s="60">
        <v>30</v>
      </c>
      <c r="G10" s="6">
        <v>0</v>
      </c>
      <c r="H10" s="6">
        <v>0</v>
      </c>
      <c r="I10" s="51">
        <v>0</v>
      </c>
      <c r="J10" s="60">
        <v>20</v>
      </c>
      <c r="K10" s="6">
        <v>0</v>
      </c>
      <c r="L10" s="6">
        <v>0</v>
      </c>
      <c r="M10" s="6">
        <v>0</v>
      </c>
      <c r="N10" s="60">
        <v>8</v>
      </c>
      <c r="O10" s="6">
        <v>60</v>
      </c>
      <c r="P10" s="60">
        <v>30</v>
      </c>
      <c r="Q10" s="60">
        <v>25</v>
      </c>
      <c r="R10" s="51">
        <v>12</v>
      </c>
      <c r="S10" s="60">
        <v>50</v>
      </c>
      <c r="T10" s="6">
        <v>0</v>
      </c>
      <c r="U10" s="6">
        <v>60</v>
      </c>
      <c r="V10" s="6">
        <v>0</v>
      </c>
      <c r="W10" s="6">
        <v>0</v>
      </c>
      <c r="X10" s="6">
        <v>60</v>
      </c>
      <c r="Y10" s="6">
        <v>60</v>
      </c>
      <c r="Z10" s="51">
        <v>46</v>
      </c>
      <c r="AA10" s="6">
        <v>0</v>
      </c>
      <c r="AB10" s="6">
        <v>0</v>
      </c>
      <c r="AC10" s="6">
        <v>100</v>
      </c>
      <c r="AD10" s="6">
        <v>60</v>
      </c>
      <c r="AE10" s="6">
        <v>100</v>
      </c>
      <c r="AF10" s="6">
        <v>100</v>
      </c>
      <c r="AG10" s="51">
        <v>10</v>
      </c>
      <c r="AH10" s="22">
        <f>SUM(D10:AG10)-AI10-AJ10</f>
        <v>600</v>
      </c>
      <c r="AI10" s="22">
        <f>I10+R10+Z10+AG10</f>
        <v>68</v>
      </c>
      <c r="AJ10" s="25">
        <f>F10+N10+J10+P10+Q10+S10</f>
        <v>163</v>
      </c>
      <c r="AK10" s="26">
        <f>AH10+AI10+AJ10</f>
        <v>831</v>
      </c>
      <c r="AL10" s="23"/>
      <c r="AM10" s="88"/>
      <c r="AN10" s="101">
        <v>98.75</v>
      </c>
      <c r="AP10" s="88"/>
      <c r="AQ10" s="101">
        <v>98.75</v>
      </c>
    </row>
    <row r="11" spans="1:43" ht="37.5" customHeight="1">
      <c r="A11" s="41">
        <v>8</v>
      </c>
      <c r="B11" s="6" t="s">
        <v>85</v>
      </c>
      <c r="C11" s="10" t="s">
        <v>86</v>
      </c>
      <c r="D11" s="6">
        <v>60</v>
      </c>
      <c r="E11" s="6">
        <v>60</v>
      </c>
      <c r="F11" s="60">
        <v>30</v>
      </c>
      <c r="G11" s="6">
        <v>0</v>
      </c>
      <c r="H11" s="6">
        <v>60</v>
      </c>
      <c r="I11" s="51">
        <v>36</v>
      </c>
      <c r="J11" s="60">
        <v>60</v>
      </c>
      <c r="K11" s="6">
        <v>0</v>
      </c>
      <c r="L11" s="6">
        <v>0</v>
      </c>
      <c r="M11" s="6">
        <v>60</v>
      </c>
      <c r="N11" s="60">
        <v>0</v>
      </c>
      <c r="O11" s="6">
        <v>60</v>
      </c>
      <c r="P11" s="60">
        <v>30</v>
      </c>
      <c r="Q11" s="60">
        <v>0</v>
      </c>
      <c r="R11" s="51">
        <v>30</v>
      </c>
      <c r="S11" s="60">
        <v>0</v>
      </c>
      <c r="T11" s="6">
        <v>0</v>
      </c>
      <c r="U11" s="6">
        <v>60</v>
      </c>
      <c r="V11" s="6">
        <v>0</v>
      </c>
      <c r="W11" s="6">
        <v>0</v>
      </c>
      <c r="X11" s="6">
        <v>0</v>
      </c>
      <c r="Y11" s="6">
        <v>0</v>
      </c>
      <c r="Z11" s="51">
        <v>38</v>
      </c>
      <c r="AA11" s="6">
        <v>0</v>
      </c>
      <c r="AB11" s="6">
        <v>60</v>
      </c>
      <c r="AC11" s="6">
        <v>0</v>
      </c>
      <c r="AD11" s="6">
        <v>60</v>
      </c>
      <c r="AE11" s="6">
        <v>100</v>
      </c>
      <c r="AF11" s="6">
        <v>100</v>
      </c>
      <c r="AG11" s="51">
        <v>16</v>
      </c>
      <c r="AH11" s="22">
        <f t="shared" si="1"/>
        <v>680</v>
      </c>
      <c r="AI11" s="22">
        <f t="shared" si="2"/>
        <v>120</v>
      </c>
      <c r="AJ11" s="25">
        <f t="shared" si="3"/>
        <v>120</v>
      </c>
      <c r="AK11" s="26">
        <f t="shared" si="0"/>
        <v>920</v>
      </c>
      <c r="AL11" s="23"/>
      <c r="AM11" s="88"/>
      <c r="AN11" s="101"/>
      <c r="AP11" s="88"/>
      <c r="AQ11" s="101"/>
    </row>
    <row r="12" spans="1:43" s="1" customFormat="1" ht="30" customHeight="1">
      <c r="A12" s="42">
        <v>9</v>
      </c>
      <c r="B12" s="91" t="s">
        <v>17</v>
      </c>
      <c r="C12" s="93" t="s">
        <v>68</v>
      </c>
      <c r="D12" s="9">
        <v>0</v>
      </c>
      <c r="E12" s="9">
        <v>60</v>
      </c>
      <c r="F12" s="61">
        <v>60</v>
      </c>
      <c r="G12" s="9">
        <v>0</v>
      </c>
      <c r="H12" s="9">
        <v>60</v>
      </c>
      <c r="I12" s="52">
        <v>56</v>
      </c>
      <c r="J12" s="61">
        <v>60</v>
      </c>
      <c r="K12" s="9">
        <v>60</v>
      </c>
      <c r="L12" s="9">
        <v>0</v>
      </c>
      <c r="M12" s="9">
        <v>0</v>
      </c>
      <c r="N12" s="60">
        <v>21</v>
      </c>
      <c r="O12" s="9">
        <v>60</v>
      </c>
      <c r="P12" s="60">
        <v>30</v>
      </c>
      <c r="Q12" s="60">
        <v>0</v>
      </c>
      <c r="R12" s="52">
        <v>22</v>
      </c>
      <c r="S12" s="61">
        <v>0</v>
      </c>
      <c r="T12" s="9">
        <v>0</v>
      </c>
      <c r="U12" s="9">
        <v>60</v>
      </c>
      <c r="V12" s="9">
        <v>0</v>
      </c>
      <c r="W12" s="9">
        <v>0</v>
      </c>
      <c r="X12" s="9">
        <v>60</v>
      </c>
      <c r="Y12" s="9">
        <v>0</v>
      </c>
      <c r="Z12" s="52">
        <v>96</v>
      </c>
      <c r="AA12" s="9">
        <v>0</v>
      </c>
      <c r="AB12" s="9">
        <v>0</v>
      </c>
      <c r="AC12" s="9">
        <v>0</v>
      </c>
      <c r="AD12" s="9">
        <v>0</v>
      </c>
      <c r="AE12" s="9">
        <v>100</v>
      </c>
      <c r="AF12" s="6">
        <v>100</v>
      </c>
      <c r="AG12" s="52">
        <v>102</v>
      </c>
      <c r="AH12" s="22">
        <f t="shared" si="1"/>
        <v>560</v>
      </c>
      <c r="AI12" s="22">
        <f t="shared" si="2"/>
        <v>276</v>
      </c>
      <c r="AJ12" s="25">
        <f t="shared" si="3"/>
        <v>171</v>
      </c>
      <c r="AK12" s="27">
        <f t="shared" si="0"/>
        <v>1007</v>
      </c>
      <c r="AL12" s="23"/>
      <c r="AM12" s="88"/>
      <c r="AN12" s="101">
        <v>97.4</v>
      </c>
      <c r="AP12" s="88"/>
      <c r="AQ12" s="101">
        <v>97.4</v>
      </c>
    </row>
    <row r="13" spans="1:43" s="1" customFormat="1" ht="33" customHeight="1">
      <c r="A13" s="42">
        <v>10</v>
      </c>
      <c r="B13" s="91"/>
      <c r="C13" s="93" t="s">
        <v>89</v>
      </c>
      <c r="D13" s="6">
        <v>60</v>
      </c>
      <c r="E13" s="6">
        <v>60</v>
      </c>
      <c r="F13" s="60">
        <v>0</v>
      </c>
      <c r="G13" s="6">
        <v>0</v>
      </c>
      <c r="H13" s="6">
        <v>0</v>
      </c>
      <c r="I13" s="51">
        <v>0</v>
      </c>
      <c r="J13" s="60">
        <v>0</v>
      </c>
      <c r="K13" s="6">
        <v>0</v>
      </c>
      <c r="L13" s="6">
        <v>0</v>
      </c>
      <c r="M13" s="6">
        <v>60</v>
      </c>
      <c r="N13" s="60">
        <v>0</v>
      </c>
      <c r="O13" s="6">
        <v>60</v>
      </c>
      <c r="P13" s="60">
        <v>30</v>
      </c>
      <c r="Q13" s="60">
        <v>0</v>
      </c>
      <c r="R13" s="51">
        <v>0</v>
      </c>
      <c r="S13" s="60">
        <v>0</v>
      </c>
      <c r="T13" s="6">
        <v>0</v>
      </c>
      <c r="U13" s="6">
        <v>60</v>
      </c>
      <c r="V13" s="6">
        <v>60</v>
      </c>
      <c r="W13" s="6">
        <v>0</v>
      </c>
      <c r="X13" s="6">
        <v>60</v>
      </c>
      <c r="Y13" s="6">
        <v>60</v>
      </c>
      <c r="Z13" s="51">
        <v>240</v>
      </c>
      <c r="AA13" s="6">
        <v>100</v>
      </c>
      <c r="AB13" s="6">
        <v>100</v>
      </c>
      <c r="AC13" s="6">
        <v>100</v>
      </c>
      <c r="AD13" s="6">
        <v>100</v>
      </c>
      <c r="AE13" s="6">
        <v>100</v>
      </c>
      <c r="AF13" s="6">
        <v>100</v>
      </c>
      <c r="AG13" s="51">
        <v>0</v>
      </c>
      <c r="AH13" s="22">
        <f>SUM(D13:AG13)-AI13-AJ13</f>
        <v>1080</v>
      </c>
      <c r="AI13" s="22">
        <f>I13+R13+Z13+AG13</f>
        <v>240</v>
      </c>
      <c r="AJ13" s="25">
        <f>F13+N13+J13+P13+Q13+S13</f>
        <v>30</v>
      </c>
      <c r="AK13" s="26">
        <f>AH13+AI13+AJ13</f>
        <v>1350</v>
      </c>
      <c r="AL13" s="23"/>
      <c r="AM13" s="88"/>
      <c r="AN13" s="101">
        <v>96.05</v>
      </c>
      <c r="AP13" s="88"/>
      <c r="AQ13" s="101">
        <v>96.05</v>
      </c>
    </row>
    <row r="14" spans="1:43" ht="45">
      <c r="A14" s="43">
        <v>11</v>
      </c>
      <c r="B14" s="8" t="s">
        <v>90</v>
      </c>
      <c r="C14" s="5" t="s">
        <v>91</v>
      </c>
      <c r="D14" s="6">
        <v>60</v>
      </c>
      <c r="E14" s="6">
        <v>0</v>
      </c>
      <c r="F14" s="60">
        <v>30</v>
      </c>
      <c r="G14" s="6">
        <v>0</v>
      </c>
      <c r="H14" s="6">
        <v>0</v>
      </c>
      <c r="I14" s="51">
        <v>72</v>
      </c>
      <c r="J14" s="60">
        <v>0</v>
      </c>
      <c r="K14" s="6">
        <v>0</v>
      </c>
      <c r="L14" s="6">
        <v>0</v>
      </c>
      <c r="M14" s="6">
        <v>0</v>
      </c>
      <c r="N14" s="60">
        <v>19</v>
      </c>
      <c r="O14" s="6">
        <v>0</v>
      </c>
      <c r="P14" s="60">
        <v>0</v>
      </c>
      <c r="Q14" s="60">
        <v>0</v>
      </c>
      <c r="R14" s="51">
        <v>108</v>
      </c>
      <c r="S14" s="60">
        <v>0</v>
      </c>
      <c r="T14" s="6">
        <v>0</v>
      </c>
      <c r="U14" s="6">
        <v>60</v>
      </c>
      <c r="V14" s="6">
        <v>60</v>
      </c>
      <c r="W14" s="6">
        <v>0</v>
      </c>
      <c r="X14" s="6">
        <v>100</v>
      </c>
      <c r="Y14" s="6">
        <v>100</v>
      </c>
      <c r="Z14" s="51">
        <v>200</v>
      </c>
      <c r="AA14" s="6">
        <v>100</v>
      </c>
      <c r="AB14" s="6">
        <v>100</v>
      </c>
      <c r="AC14" s="6">
        <v>100</v>
      </c>
      <c r="AD14" s="6">
        <v>100</v>
      </c>
      <c r="AE14" s="6">
        <v>100</v>
      </c>
      <c r="AF14" s="6">
        <v>100</v>
      </c>
      <c r="AG14" s="51">
        <v>0</v>
      </c>
      <c r="AH14" s="22">
        <f t="shared" si="1"/>
        <v>980</v>
      </c>
      <c r="AI14" s="22">
        <f t="shared" si="2"/>
        <v>380</v>
      </c>
      <c r="AJ14" s="25">
        <f t="shared" si="3"/>
        <v>49</v>
      </c>
      <c r="AK14" s="26">
        <f>AH14+AI14+AJ14</f>
        <v>1409</v>
      </c>
      <c r="AL14" s="23"/>
      <c r="AM14" s="89"/>
      <c r="AN14" s="101"/>
      <c r="AP14" s="89"/>
      <c r="AQ14" s="101"/>
    </row>
    <row r="15" spans="1:43" ht="39" customHeight="1">
      <c r="A15" s="43">
        <v>12</v>
      </c>
      <c r="B15" s="94" t="s">
        <v>92</v>
      </c>
      <c r="C15" s="93" t="s">
        <v>93</v>
      </c>
      <c r="D15" s="6">
        <v>60</v>
      </c>
      <c r="E15" s="6">
        <v>60</v>
      </c>
      <c r="F15" s="60">
        <v>0</v>
      </c>
      <c r="G15" s="6">
        <v>0</v>
      </c>
      <c r="H15" s="6">
        <v>0</v>
      </c>
      <c r="I15" s="51">
        <v>38</v>
      </c>
      <c r="J15" s="60">
        <v>0</v>
      </c>
      <c r="K15" s="6">
        <v>0</v>
      </c>
      <c r="L15" s="6">
        <v>0</v>
      </c>
      <c r="M15" s="6">
        <v>60</v>
      </c>
      <c r="N15" s="60">
        <v>0</v>
      </c>
      <c r="O15" s="6">
        <v>60</v>
      </c>
      <c r="P15" s="60">
        <v>0</v>
      </c>
      <c r="Q15" s="60">
        <v>0</v>
      </c>
      <c r="R15" s="51">
        <v>36</v>
      </c>
      <c r="S15" s="60">
        <v>0</v>
      </c>
      <c r="T15" s="6">
        <v>0</v>
      </c>
      <c r="U15" s="6">
        <v>100</v>
      </c>
      <c r="V15" s="6">
        <v>100</v>
      </c>
      <c r="W15" s="6">
        <v>100</v>
      </c>
      <c r="X15" s="6">
        <v>100</v>
      </c>
      <c r="Y15" s="6">
        <v>100</v>
      </c>
      <c r="Z15" s="51">
        <v>200</v>
      </c>
      <c r="AA15" s="6">
        <v>100</v>
      </c>
      <c r="AB15" s="6">
        <v>100</v>
      </c>
      <c r="AC15" s="6">
        <v>100</v>
      </c>
      <c r="AD15" s="6">
        <v>100</v>
      </c>
      <c r="AE15" s="6">
        <v>100</v>
      </c>
      <c r="AF15" s="6">
        <v>100</v>
      </c>
      <c r="AG15" s="51">
        <v>0</v>
      </c>
      <c r="AH15" s="22">
        <f t="shared" si="1"/>
        <v>1340</v>
      </c>
      <c r="AI15" s="22">
        <f t="shared" si="2"/>
        <v>274</v>
      </c>
      <c r="AJ15" s="25">
        <f t="shared" si="3"/>
        <v>0</v>
      </c>
      <c r="AK15" s="26">
        <f>AH15+AI15+AJ15</f>
        <v>1614</v>
      </c>
      <c r="AL15" s="23"/>
      <c r="AM15" s="88"/>
      <c r="AN15" s="101">
        <v>94.7</v>
      </c>
      <c r="AP15" s="88"/>
      <c r="AQ15" s="101">
        <v>94.7</v>
      </c>
    </row>
    <row r="16" spans="1:43" ht="45">
      <c r="A16" s="43">
        <v>13</v>
      </c>
      <c r="B16" s="94" t="s">
        <v>94</v>
      </c>
      <c r="C16" s="93" t="s">
        <v>95</v>
      </c>
      <c r="D16" s="6">
        <v>60</v>
      </c>
      <c r="E16" s="6">
        <v>60</v>
      </c>
      <c r="F16" s="60">
        <v>30</v>
      </c>
      <c r="G16" s="6">
        <v>0</v>
      </c>
      <c r="H16" s="6">
        <v>0</v>
      </c>
      <c r="I16" s="51">
        <v>38</v>
      </c>
      <c r="J16" s="60">
        <v>60</v>
      </c>
      <c r="K16" s="6">
        <v>0</v>
      </c>
      <c r="L16" s="6">
        <v>0</v>
      </c>
      <c r="M16" s="6">
        <v>60</v>
      </c>
      <c r="N16" s="60">
        <v>0</v>
      </c>
      <c r="O16" s="6">
        <v>60</v>
      </c>
      <c r="P16" s="60">
        <v>0</v>
      </c>
      <c r="Q16" s="60">
        <v>0</v>
      </c>
      <c r="R16" s="51">
        <v>38</v>
      </c>
      <c r="S16" s="60">
        <v>0</v>
      </c>
      <c r="T16" s="6">
        <v>0</v>
      </c>
      <c r="U16" s="6">
        <v>100</v>
      </c>
      <c r="V16" s="6">
        <v>100</v>
      </c>
      <c r="W16" s="6">
        <v>100</v>
      </c>
      <c r="X16" s="6">
        <v>100</v>
      </c>
      <c r="Y16" s="6">
        <v>100</v>
      </c>
      <c r="Z16" s="51">
        <v>200</v>
      </c>
      <c r="AA16" s="6">
        <v>100</v>
      </c>
      <c r="AB16" s="6">
        <v>100</v>
      </c>
      <c r="AC16" s="6">
        <v>100</v>
      </c>
      <c r="AD16" s="6">
        <v>100</v>
      </c>
      <c r="AE16" s="6">
        <v>100</v>
      </c>
      <c r="AF16" s="6">
        <v>100</v>
      </c>
      <c r="AG16" s="51">
        <v>0</v>
      </c>
      <c r="AH16" s="22">
        <f t="shared" si="1"/>
        <v>1340</v>
      </c>
      <c r="AI16" s="22">
        <f t="shared" si="2"/>
        <v>276</v>
      </c>
      <c r="AJ16" s="25">
        <f t="shared" si="3"/>
        <v>90</v>
      </c>
      <c r="AK16" s="26">
        <f>AH16+AI16+AJ16</f>
        <v>1706</v>
      </c>
      <c r="AL16" s="23"/>
      <c r="AM16" s="89"/>
      <c r="AN16" s="102">
        <v>93.35</v>
      </c>
      <c r="AP16" s="89"/>
      <c r="AQ16" s="102">
        <v>93.35</v>
      </c>
    </row>
    <row r="17" spans="1:43" ht="34.5" customHeight="1" thickBot="1">
      <c r="A17" s="97">
        <v>14</v>
      </c>
      <c r="B17" s="95"/>
      <c r="C17" s="96" t="s">
        <v>87</v>
      </c>
      <c r="D17" s="172" t="s">
        <v>88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4"/>
      <c r="AL17" s="23"/>
      <c r="AM17" s="90"/>
      <c r="AN17" s="103">
        <v>92</v>
      </c>
      <c r="AP17" s="90"/>
      <c r="AQ17" s="103">
        <v>92</v>
      </c>
    </row>
  </sheetData>
  <sheetProtection/>
  <mergeCells count="8">
    <mergeCell ref="P1:Q1"/>
    <mergeCell ref="D17:AK17"/>
    <mergeCell ref="AP1:AP2"/>
    <mergeCell ref="AQ1:AQ2"/>
    <mergeCell ref="AM1:AM2"/>
    <mergeCell ref="AH1:AH2"/>
    <mergeCell ref="AK1:AK2"/>
    <mergeCell ref="AN1:AN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Roman,Félkövér"&amp;16Gyermeknap Kupa 2021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="90" zoomScaleNormal="90" zoomScaleSheetLayoutView="90" zoomScalePageLayoutView="80" workbookViewId="0" topLeftCell="A1">
      <selection activeCell="I11" sqref="I11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4" width="6.28125" style="0" bestFit="1" customWidth="1"/>
    <col min="5" max="6" width="6.57421875" style="0" bestFit="1" customWidth="1"/>
    <col min="7" max="7" width="7.140625" style="0" bestFit="1" customWidth="1"/>
    <col min="8" max="8" width="9.28125" style="0" bestFit="1" customWidth="1"/>
    <col min="9" max="9" width="4.8515625" style="0" customWidth="1"/>
    <col min="10" max="10" width="6.140625" style="0" bestFit="1" customWidth="1"/>
    <col min="11" max="11" width="4.421875" style="0" customWidth="1"/>
    <col min="12" max="12" width="9.28125" style="0" bestFit="1" customWidth="1"/>
    <col min="13" max="13" width="5.140625" style="0" bestFit="1" customWidth="1"/>
    <col min="14" max="14" width="7.140625" style="0" bestFit="1" customWidth="1"/>
    <col min="15" max="15" width="9.00390625" style="0" bestFit="1" customWidth="1"/>
    <col min="16" max="16" width="4.8515625" style="0" customWidth="1"/>
    <col min="17" max="17" width="5.00390625" style="0" customWidth="1"/>
    <col min="18" max="18" width="5.57421875" style="0" customWidth="1"/>
    <col min="19" max="19" width="4.140625" style="0" customWidth="1"/>
    <col min="20" max="20" width="4.421875" style="0" customWidth="1"/>
    <col min="21" max="21" width="4.8515625" style="0" bestFit="1" customWidth="1"/>
    <col min="22" max="22" width="4.57421875" style="0" bestFit="1" customWidth="1"/>
    <col min="23" max="23" width="7.140625" style="0" bestFit="1" customWidth="1"/>
    <col min="24" max="24" width="5.421875" style="0" bestFit="1" customWidth="1"/>
    <col min="25" max="25" width="3.7109375" style="0" customWidth="1"/>
    <col min="26" max="26" width="4.57421875" style="0" bestFit="1" customWidth="1"/>
    <col min="27" max="27" width="4.8515625" style="0" bestFit="1" customWidth="1"/>
    <col min="28" max="28" width="7.140625" style="0" bestFit="1" customWidth="1"/>
    <col min="29" max="29" width="5.421875" style="0" customWidth="1"/>
    <col min="30" max="31" width="6.8515625" style="0" customWidth="1"/>
    <col min="32" max="32" width="8.140625" style="0" customWidth="1"/>
    <col min="33" max="33" width="4.00390625" style="0" customWidth="1"/>
    <col min="34" max="34" width="9.7109375" style="0" bestFit="1" customWidth="1"/>
  </cols>
  <sheetData>
    <row r="1" spans="1:34" ht="67.5" customHeight="1" thickBot="1">
      <c r="A1" s="2" t="s">
        <v>0</v>
      </c>
      <c r="B1" s="3" t="s">
        <v>3</v>
      </c>
      <c r="C1" s="4" t="s">
        <v>48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170">
        <v>8</v>
      </c>
      <c r="L1" s="189"/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4">
        <v>18</v>
      </c>
      <c r="W1" s="4">
        <v>19</v>
      </c>
      <c r="X1" s="4">
        <v>20</v>
      </c>
      <c r="Y1" s="4">
        <v>21</v>
      </c>
      <c r="Z1" s="4">
        <v>22</v>
      </c>
      <c r="AA1" s="4">
        <v>23</v>
      </c>
      <c r="AB1" s="4" t="s">
        <v>21</v>
      </c>
      <c r="AC1" s="185" t="s">
        <v>23</v>
      </c>
      <c r="AD1" s="62"/>
      <c r="AE1" s="44"/>
      <c r="AF1" s="187" t="s">
        <v>22</v>
      </c>
      <c r="AG1" s="23"/>
      <c r="AH1" s="183" t="s">
        <v>98</v>
      </c>
    </row>
    <row r="2" spans="1:34" ht="99" customHeight="1" thickBot="1">
      <c r="A2" s="29"/>
      <c r="B2" s="30"/>
      <c r="C2" s="31"/>
      <c r="D2" s="109" t="s">
        <v>39</v>
      </c>
      <c r="E2" s="109" t="s">
        <v>37</v>
      </c>
      <c r="F2" s="57" t="s">
        <v>38</v>
      </c>
      <c r="G2" s="54" t="s">
        <v>18</v>
      </c>
      <c r="H2" s="57" t="s">
        <v>70</v>
      </c>
      <c r="I2" s="109" t="s">
        <v>37</v>
      </c>
      <c r="J2" s="57" t="s">
        <v>19</v>
      </c>
      <c r="K2" s="57" t="s">
        <v>40</v>
      </c>
      <c r="L2" s="57" t="s">
        <v>74</v>
      </c>
      <c r="M2" s="109" t="s">
        <v>10</v>
      </c>
      <c r="N2" s="54" t="s">
        <v>18</v>
      </c>
      <c r="O2" s="57" t="s">
        <v>41</v>
      </c>
      <c r="P2" s="109" t="s">
        <v>10</v>
      </c>
      <c r="Q2" s="109" t="s">
        <v>42</v>
      </c>
      <c r="R2" s="109" t="s">
        <v>43</v>
      </c>
      <c r="S2" s="109" t="s">
        <v>44</v>
      </c>
      <c r="T2" s="109" t="s">
        <v>10</v>
      </c>
      <c r="U2" s="109" t="s">
        <v>45</v>
      </c>
      <c r="V2" s="109" t="s">
        <v>14</v>
      </c>
      <c r="W2" s="54" t="s">
        <v>18</v>
      </c>
      <c r="X2" s="109" t="s">
        <v>46</v>
      </c>
      <c r="Y2" s="109" t="s">
        <v>10</v>
      </c>
      <c r="Z2" s="109" t="s">
        <v>47</v>
      </c>
      <c r="AA2" s="109" t="s">
        <v>27</v>
      </c>
      <c r="AB2" s="54" t="s">
        <v>21</v>
      </c>
      <c r="AC2" s="186"/>
      <c r="AD2" s="63" t="s">
        <v>9</v>
      </c>
      <c r="AE2" s="33" t="s">
        <v>24</v>
      </c>
      <c r="AF2" s="188"/>
      <c r="AG2" s="23"/>
      <c r="AH2" s="184"/>
    </row>
    <row r="3" spans="1:34" ht="24" customHeight="1" thickBot="1">
      <c r="A3" s="34"/>
      <c r="B3" s="35"/>
      <c r="C3" s="36"/>
      <c r="D3" s="36"/>
      <c r="E3" s="36"/>
      <c r="F3" s="58" t="s">
        <v>66</v>
      </c>
      <c r="G3" s="67" t="s">
        <v>20</v>
      </c>
      <c r="H3" s="68" t="s">
        <v>54</v>
      </c>
      <c r="I3" s="69"/>
      <c r="J3" s="68" t="s">
        <v>56</v>
      </c>
      <c r="K3" s="76" t="s">
        <v>67</v>
      </c>
      <c r="L3" s="68" t="s">
        <v>55</v>
      </c>
      <c r="M3" s="70"/>
      <c r="N3" s="67" t="s">
        <v>49</v>
      </c>
      <c r="O3" s="68" t="s">
        <v>57</v>
      </c>
      <c r="P3" s="69"/>
      <c r="Q3" s="69"/>
      <c r="R3" s="69"/>
      <c r="S3" s="69"/>
      <c r="T3" s="69"/>
      <c r="U3" s="69"/>
      <c r="V3" s="69"/>
      <c r="W3" s="67" t="s">
        <v>50</v>
      </c>
      <c r="X3" s="69"/>
      <c r="Y3" s="69"/>
      <c r="Z3" s="69"/>
      <c r="AA3" s="69"/>
      <c r="AB3" s="67" t="s">
        <v>51</v>
      </c>
      <c r="AC3" s="64"/>
      <c r="AD3" s="64"/>
      <c r="AE3" s="37"/>
      <c r="AF3" s="47"/>
      <c r="AG3" s="23"/>
      <c r="AH3" s="169"/>
    </row>
    <row r="4" spans="1:34" ht="57">
      <c r="A4" s="39" t="s">
        <v>15</v>
      </c>
      <c r="B4" s="104" t="s">
        <v>52</v>
      </c>
      <c r="C4" s="113" t="s">
        <v>53</v>
      </c>
      <c r="D4" s="45">
        <v>60</v>
      </c>
      <c r="E4" s="45">
        <v>0</v>
      </c>
      <c r="F4" s="59">
        <v>30</v>
      </c>
      <c r="G4" s="50">
        <v>10</v>
      </c>
      <c r="H4" s="59">
        <v>60</v>
      </c>
      <c r="I4" s="45">
        <v>60</v>
      </c>
      <c r="J4" s="59">
        <v>17</v>
      </c>
      <c r="K4" s="59">
        <v>30</v>
      </c>
      <c r="L4" s="59">
        <v>30</v>
      </c>
      <c r="M4" s="45">
        <v>0</v>
      </c>
      <c r="N4" s="50">
        <v>0</v>
      </c>
      <c r="O4" s="59">
        <v>35</v>
      </c>
      <c r="P4" s="45">
        <v>0</v>
      </c>
      <c r="Q4" s="45">
        <v>0</v>
      </c>
      <c r="R4" s="45">
        <v>100</v>
      </c>
      <c r="S4" s="45">
        <v>0</v>
      </c>
      <c r="T4" s="45">
        <v>0</v>
      </c>
      <c r="U4" s="45">
        <v>0</v>
      </c>
      <c r="V4" s="45">
        <v>60</v>
      </c>
      <c r="W4" s="50">
        <v>42</v>
      </c>
      <c r="X4" s="45">
        <v>0</v>
      </c>
      <c r="Y4" s="45">
        <v>0</v>
      </c>
      <c r="Z4" s="45">
        <v>0</v>
      </c>
      <c r="AA4" s="45">
        <v>0</v>
      </c>
      <c r="AB4" s="50">
        <v>0</v>
      </c>
      <c r="AC4" s="65">
        <f aca="true" t="shared" si="0" ref="AC4:AC9">SUM(D4:AB4)-AD4-AE4</f>
        <v>280</v>
      </c>
      <c r="AD4" s="65">
        <f aca="true" t="shared" si="1" ref="AD4:AD9">G4+AB4+N4+W4</f>
        <v>52</v>
      </c>
      <c r="AE4" s="24">
        <f aca="true" t="shared" si="2" ref="AE4:AE9">H4+J4+L4+O4+F4+K4</f>
        <v>202</v>
      </c>
      <c r="AF4" s="48">
        <f aca="true" t="shared" si="3" ref="AF4:AF9">SUM(D4:AB4)</f>
        <v>534</v>
      </c>
      <c r="AG4" s="23"/>
      <c r="AH4" s="85">
        <v>101.05</v>
      </c>
    </row>
    <row r="5" spans="1:34" ht="57">
      <c r="A5" s="40" t="s">
        <v>2</v>
      </c>
      <c r="B5" s="81" t="s">
        <v>58</v>
      </c>
      <c r="C5" s="114" t="s">
        <v>59</v>
      </c>
      <c r="D5" s="6">
        <v>60</v>
      </c>
      <c r="E5" s="6">
        <v>60</v>
      </c>
      <c r="F5" s="60">
        <v>30</v>
      </c>
      <c r="G5" s="51">
        <v>14</v>
      </c>
      <c r="H5" s="60">
        <v>10</v>
      </c>
      <c r="I5" s="6">
        <v>0</v>
      </c>
      <c r="J5" s="60">
        <v>12</v>
      </c>
      <c r="K5" s="60">
        <v>30</v>
      </c>
      <c r="L5" s="60">
        <v>0</v>
      </c>
      <c r="M5" s="6">
        <v>0</v>
      </c>
      <c r="N5" s="51">
        <v>14</v>
      </c>
      <c r="O5" s="60">
        <v>25</v>
      </c>
      <c r="P5" s="6">
        <v>0</v>
      </c>
      <c r="Q5" s="6">
        <v>60</v>
      </c>
      <c r="R5" s="6">
        <v>100</v>
      </c>
      <c r="S5" s="6">
        <v>0</v>
      </c>
      <c r="T5" s="6">
        <v>0</v>
      </c>
      <c r="U5" s="6">
        <v>0</v>
      </c>
      <c r="V5" s="6">
        <v>60</v>
      </c>
      <c r="W5" s="51">
        <v>82</v>
      </c>
      <c r="X5" s="6">
        <v>0</v>
      </c>
      <c r="Y5" s="6">
        <v>0</v>
      </c>
      <c r="Z5" s="6">
        <v>0</v>
      </c>
      <c r="AA5" s="6">
        <v>0</v>
      </c>
      <c r="AB5" s="51">
        <v>16</v>
      </c>
      <c r="AC5" s="66">
        <f t="shared" si="0"/>
        <v>340</v>
      </c>
      <c r="AD5" s="66">
        <f t="shared" si="1"/>
        <v>126</v>
      </c>
      <c r="AE5" s="25">
        <f t="shared" si="2"/>
        <v>107</v>
      </c>
      <c r="AF5" s="49">
        <f t="shared" si="3"/>
        <v>573</v>
      </c>
      <c r="AG5" s="23"/>
      <c r="AH5" s="88">
        <v>99.7</v>
      </c>
    </row>
    <row r="6" spans="1:34" ht="71.25">
      <c r="A6" s="40" t="s">
        <v>16</v>
      </c>
      <c r="B6" s="81" t="s">
        <v>60</v>
      </c>
      <c r="C6" s="106" t="s">
        <v>61</v>
      </c>
      <c r="D6" s="6">
        <v>60</v>
      </c>
      <c r="E6" s="6">
        <v>60</v>
      </c>
      <c r="F6" s="60">
        <v>30</v>
      </c>
      <c r="G6" s="51">
        <v>0</v>
      </c>
      <c r="H6" s="60">
        <v>30</v>
      </c>
      <c r="I6" s="6">
        <v>0</v>
      </c>
      <c r="J6" s="60">
        <v>5</v>
      </c>
      <c r="K6" s="60">
        <v>30</v>
      </c>
      <c r="L6" s="60">
        <v>0</v>
      </c>
      <c r="M6" s="6">
        <v>0</v>
      </c>
      <c r="N6" s="51">
        <v>40</v>
      </c>
      <c r="O6" s="60">
        <v>50</v>
      </c>
      <c r="P6" s="6">
        <v>60</v>
      </c>
      <c r="Q6" s="6">
        <v>0</v>
      </c>
      <c r="R6" s="6">
        <v>0</v>
      </c>
      <c r="S6" s="6">
        <v>0</v>
      </c>
      <c r="T6" s="6">
        <v>60</v>
      </c>
      <c r="U6" s="6">
        <v>0</v>
      </c>
      <c r="V6" s="6">
        <v>0</v>
      </c>
      <c r="W6" s="51">
        <v>48</v>
      </c>
      <c r="X6" s="6">
        <v>60</v>
      </c>
      <c r="Y6" s="6">
        <v>0</v>
      </c>
      <c r="Z6" s="6">
        <v>0</v>
      </c>
      <c r="AA6" s="6">
        <v>60</v>
      </c>
      <c r="AB6" s="51">
        <v>12</v>
      </c>
      <c r="AC6" s="66">
        <f t="shared" si="0"/>
        <v>360</v>
      </c>
      <c r="AD6" s="66">
        <f t="shared" si="1"/>
        <v>100</v>
      </c>
      <c r="AE6" s="25">
        <f t="shared" si="2"/>
        <v>145</v>
      </c>
      <c r="AF6" s="49">
        <f t="shared" si="3"/>
        <v>605</v>
      </c>
      <c r="AG6" s="23"/>
      <c r="AH6" s="88">
        <v>98.35</v>
      </c>
    </row>
    <row r="7" spans="1:34" ht="105">
      <c r="A7" s="55">
        <v>4</v>
      </c>
      <c r="B7" s="6" t="s">
        <v>62</v>
      </c>
      <c r="C7" s="5" t="s">
        <v>63</v>
      </c>
      <c r="D7" s="6">
        <v>60</v>
      </c>
      <c r="E7" s="6">
        <v>0</v>
      </c>
      <c r="F7" s="60">
        <v>30</v>
      </c>
      <c r="G7" s="51">
        <v>38</v>
      </c>
      <c r="H7" s="60">
        <v>20</v>
      </c>
      <c r="I7" s="6">
        <v>0</v>
      </c>
      <c r="J7" s="60">
        <v>0</v>
      </c>
      <c r="K7" s="60">
        <v>0</v>
      </c>
      <c r="L7" s="60">
        <v>0</v>
      </c>
      <c r="M7" s="6">
        <v>0</v>
      </c>
      <c r="N7" s="51">
        <v>60</v>
      </c>
      <c r="O7" s="60">
        <v>0</v>
      </c>
      <c r="P7" s="6">
        <v>0</v>
      </c>
      <c r="Q7" s="6">
        <v>60</v>
      </c>
      <c r="R7" s="6">
        <v>60</v>
      </c>
      <c r="S7" s="6">
        <v>60</v>
      </c>
      <c r="T7" s="6">
        <v>60</v>
      </c>
      <c r="U7" s="6">
        <v>0</v>
      </c>
      <c r="V7" s="6">
        <v>60</v>
      </c>
      <c r="W7" s="51">
        <v>82</v>
      </c>
      <c r="X7" s="6">
        <v>0</v>
      </c>
      <c r="Y7" s="6">
        <v>0</v>
      </c>
      <c r="Z7" s="6">
        <v>0</v>
      </c>
      <c r="AA7" s="6">
        <v>0</v>
      </c>
      <c r="AB7" s="51">
        <v>46</v>
      </c>
      <c r="AC7" s="66">
        <f t="shared" si="0"/>
        <v>360</v>
      </c>
      <c r="AD7" s="66">
        <f t="shared" si="1"/>
        <v>226</v>
      </c>
      <c r="AE7" s="25">
        <f t="shared" si="2"/>
        <v>50</v>
      </c>
      <c r="AF7" s="49">
        <f t="shared" si="3"/>
        <v>636</v>
      </c>
      <c r="AG7" s="23"/>
      <c r="AH7" s="87"/>
    </row>
    <row r="8" spans="1:34" ht="31.5" customHeight="1">
      <c r="A8" s="46">
        <v>5</v>
      </c>
      <c r="B8" s="9"/>
      <c r="C8" s="10" t="s">
        <v>25</v>
      </c>
      <c r="D8" s="9">
        <v>60</v>
      </c>
      <c r="E8" s="9">
        <v>60</v>
      </c>
      <c r="F8" s="61">
        <v>30</v>
      </c>
      <c r="G8" s="52">
        <v>36</v>
      </c>
      <c r="H8" s="61">
        <v>0</v>
      </c>
      <c r="I8" s="9">
        <v>0</v>
      </c>
      <c r="J8" s="61">
        <v>13</v>
      </c>
      <c r="K8" s="61">
        <v>30</v>
      </c>
      <c r="L8" s="61">
        <v>30</v>
      </c>
      <c r="M8" s="9">
        <v>0</v>
      </c>
      <c r="N8" s="52">
        <v>36</v>
      </c>
      <c r="O8" s="61">
        <v>50</v>
      </c>
      <c r="P8" s="9">
        <v>0</v>
      </c>
      <c r="Q8" s="9">
        <v>60</v>
      </c>
      <c r="R8" s="9">
        <v>100</v>
      </c>
      <c r="S8" s="9">
        <v>0</v>
      </c>
      <c r="T8" s="9">
        <v>0</v>
      </c>
      <c r="U8" s="9">
        <v>0</v>
      </c>
      <c r="V8" s="9">
        <v>0</v>
      </c>
      <c r="W8" s="52">
        <v>46</v>
      </c>
      <c r="X8" s="9">
        <v>0</v>
      </c>
      <c r="Y8" s="9">
        <v>60</v>
      </c>
      <c r="Z8" s="9">
        <v>0</v>
      </c>
      <c r="AA8" s="9">
        <v>60</v>
      </c>
      <c r="AB8" s="52">
        <v>6</v>
      </c>
      <c r="AC8" s="66">
        <f t="shared" si="0"/>
        <v>400</v>
      </c>
      <c r="AD8" s="66">
        <f t="shared" si="1"/>
        <v>124</v>
      </c>
      <c r="AE8" s="25">
        <f t="shared" si="2"/>
        <v>153</v>
      </c>
      <c r="AF8" s="49">
        <f t="shared" si="3"/>
        <v>677</v>
      </c>
      <c r="AG8" s="23"/>
      <c r="AH8" s="115"/>
    </row>
    <row r="9" spans="1:34" ht="45.75" thickBot="1">
      <c r="A9" s="72">
        <v>6</v>
      </c>
      <c r="B9" s="116" t="s">
        <v>64</v>
      </c>
      <c r="C9" s="117" t="s">
        <v>65</v>
      </c>
      <c r="D9" s="7">
        <v>0</v>
      </c>
      <c r="E9" s="7">
        <v>60</v>
      </c>
      <c r="F9" s="73">
        <v>30</v>
      </c>
      <c r="G9" s="53">
        <v>0</v>
      </c>
      <c r="H9" s="73">
        <v>35</v>
      </c>
      <c r="I9" s="7">
        <v>0</v>
      </c>
      <c r="J9" s="73">
        <v>0</v>
      </c>
      <c r="K9" s="73">
        <v>30</v>
      </c>
      <c r="L9" s="73">
        <v>35</v>
      </c>
      <c r="M9" s="7">
        <v>0</v>
      </c>
      <c r="N9" s="53">
        <v>10</v>
      </c>
      <c r="O9" s="73">
        <v>50</v>
      </c>
      <c r="P9" s="7">
        <v>0</v>
      </c>
      <c r="Q9" s="7">
        <v>60</v>
      </c>
      <c r="R9" s="7">
        <v>100</v>
      </c>
      <c r="S9" s="7">
        <v>0</v>
      </c>
      <c r="T9" s="7">
        <v>60</v>
      </c>
      <c r="U9" s="7">
        <v>100</v>
      </c>
      <c r="V9" s="7">
        <v>100</v>
      </c>
      <c r="W9" s="53">
        <v>200</v>
      </c>
      <c r="X9" s="7">
        <v>100</v>
      </c>
      <c r="Y9" s="7">
        <v>100</v>
      </c>
      <c r="Z9" s="7">
        <v>100</v>
      </c>
      <c r="AA9" s="7">
        <v>100</v>
      </c>
      <c r="AB9" s="53">
        <v>0</v>
      </c>
      <c r="AC9" s="74">
        <f t="shared" si="0"/>
        <v>880</v>
      </c>
      <c r="AD9" s="74">
        <f t="shared" si="1"/>
        <v>210</v>
      </c>
      <c r="AE9" s="167">
        <f t="shared" si="2"/>
        <v>180</v>
      </c>
      <c r="AF9" s="75">
        <f t="shared" si="3"/>
        <v>1270</v>
      </c>
      <c r="AG9" s="71"/>
      <c r="AH9" s="168">
        <v>97</v>
      </c>
    </row>
  </sheetData>
  <sheetProtection/>
  <mergeCells count="4">
    <mergeCell ref="AH1:AH2"/>
    <mergeCell ref="AC1:AC2"/>
    <mergeCell ref="AF1:AF2"/>
    <mergeCell ref="K1:L1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 Gyermeknap Kupa 2021
Családi verseny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"/>
  <sheetViews>
    <sheetView zoomScale="90" zoomScaleNormal="90" zoomScaleSheetLayoutView="90" workbookViewId="0" topLeftCell="A1">
      <selection activeCell="W23" sqref="W23"/>
    </sheetView>
  </sheetViews>
  <sheetFormatPr defaultColWidth="9.140625" defaultRowHeight="12.75"/>
  <cols>
    <col min="1" max="1" width="10.7109375" style="0" customWidth="1"/>
    <col min="2" max="2" width="17.57421875" style="0" customWidth="1"/>
    <col min="3" max="3" width="25.140625" style="0" customWidth="1"/>
    <col min="4" max="8" width="4.00390625" style="0" bestFit="1" customWidth="1"/>
    <col min="9" max="9" width="6.421875" style="0" customWidth="1"/>
    <col min="10" max="13" width="4.00390625" style="0" bestFit="1" customWidth="1"/>
    <col min="14" max="14" width="5.57421875" style="0" bestFit="1" customWidth="1"/>
    <col min="15" max="15" width="4.00390625" style="0" bestFit="1" customWidth="1"/>
    <col min="16" max="16" width="4.140625" style="0" bestFit="1" customWidth="1"/>
    <col min="17" max="17" width="5.57421875" style="0" bestFit="1" customWidth="1"/>
    <col min="18" max="19" width="4.00390625" style="0" bestFit="1" customWidth="1"/>
    <col min="20" max="20" width="5.140625" style="0" bestFit="1" customWidth="1"/>
    <col min="21" max="21" width="4.8515625" style="0" bestFit="1" customWidth="1"/>
    <col min="22" max="26" width="4.00390625" style="0" bestFit="1" customWidth="1"/>
    <col min="27" max="27" width="6.421875" style="0" customWidth="1"/>
    <col min="28" max="28" width="5.140625" style="0" bestFit="1" customWidth="1"/>
    <col min="29" max="29" width="6.8515625" style="0" bestFit="1" customWidth="1"/>
    <col min="30" max="32" width="5.140625" style="0" bestFit="1" customWidth="1"/>
    <col min="33" max="34" width="4.421875" style="0" bestFit="1" customWidth="1"/>
    <col min="35" max="35" width="5.57421875" style="0" bestFit="1" customWidth="1"/>
  </cols>
  <sheetData>
    <row r="1" spans="1:35" ht="35.25" customHeight="1" thickBo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5"/>
    </row>
    <row r="2" spans="1:35" ht="32.25" customHeight="1" thickBot="1">
      <c r="A2" s="190" t="s">
        <v>99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2"/>
    </row>
    <row r="3" spans="1:35" ht="107.25" thickBot="1">
      <c r="A3" s="126" t="s">
        <v>0</v>
      </c>
      <c r="B3" s="127" t="s">
        <v>29</v>
      </c>
      <c r="C3" s="127" t="s">
        <v>30</v>
      </c>
      <c r="D3" s="11" t="s">
        <v>100</v>
      </c>
      <c r="E3" s="11" t="s">
        <v>101</v>
      </c>
      <c r="F3" s="11" t="s">
        <v>102</v>
      </c>
      <c r="G3" s="11" t="s">
        <v>103</v>
      </c>
      <c r="H3" s="11" t="s">
        <v>104</v>
      </c>
      <c r="I3" s="128" t="s">
        <v>105</v>
      </c>
      <c r="J3" s="11" t="s">
        <v>106</v>
      </c>
      <c r="K3" s="11" t="s">
        <v>107</v>
      </c>
      <c r="L3" s="11" t="s">
        <v>108</v>
      </c>
      <c r="M3" s="11" t="s">
        <v>109</v>
      </c>
      <c r="N3" s="11" t="s">
        <v>110</v>
      </c>
      <c r="O3" s="11" t="s">
        <v>111</v>
      </c>
      <c r="P3" s="11" t="s">
        <v>112</v>
      </c>
      <c r="Q3" s="11" t="s">
        <v>113</v>
      </c>
      <c r="R3" s="11" t="s">
        <v>114</v>
      </c>
      <c r="S3" s="11" t="s">
        <v>115</v>
      </c>
      <c r="T3" s="11" t="s">
        <v>116</v>
      </c>
      <c r="U3" s="11" t="s">
        <v>117</v>
      </c>
      <c r="V3" s="11" t="s">
        <v>118</v>
      </c>
      <c r="W3" s="11" t="s">
        <v>119</v>
      </c>
      <c r="X3" s="11" t="s">
        <v>120</v>
      </c>
      <c r="Y3" s="11" t="s">
        <v>121</v>
      </c>
      <c r="Z3" s="11" t="s">
        <v>122</v>
      </c>
      <c r="AA3" s="11" t="s">
        <v>123</v>
      </c>
      <c r="AB3" s="11" t="s">
        <v>124</v>
      </c>
      <c r="AC3" s="11" t="s">
        <v>125</v>
      </c>
      <c r="AD3" s="11" t="s">
        <v>126</v>
      </c>
      <c r="AE3" s="11" t="s">
        <v>127</v>
      </c>
      <c r="AF3" s="11" t="s">
        <v>32</v>
      </c>
      <c r="AG3" s="12" t="s">
        <v>24</v>
      </c>
      <c r="AH3" s="12" t="s">
        <v>33</v>
      </c>
      <c r="AI3" s="13" t="s">
        <v>34</v>
      </c>
    </row>
    <row r="4" spans="1:35" ht="52.5" customHeight="1">
      <c r="A4" s="118"/>
      <c r="B4" s="119"/>
      <c r="C4" s="119"/>
      <c r="D4" s="14"/>
      <c r="E4" s="15"/>
      <c r="F4" s="15"/>
      <c r="G4" s="15"/>
      <c r="H4" s="129"/>
      <c r="I4" s="130" t="s">
        <v>128</v>
      </c>
      <c r="J4" s="14" t="s">
        <v>129</v>
      </c>
      <c r="K4" s="14"/>
      <c r="L4" s="14"/>
      <c r="M4" s="16" t="s">
        <v>56</v>
      </c>
      <c r="N4" s="21"/>
      <c r="O4" s="14"/>
      <c r="P4" s="14" t="s">
        <v>130</v>
      </c>
      <c r="Q4" s="14" t="s">
        <v>141</v>
      </c>
      <c r="R4" s="14"/>
      <c r="S4" s="14"/>
      <c r="T4" s="17"/>
      <c r="U4" s="14"/>
      <c r="V4" s="14"/>
      <c r="W4" s="14"/>
      <c r="X4" s="14"/>
      <c r="Y4" s="129"/>
      <c r="Z4" s="14"/>
      <c r="AA4" s="14" t="s">
        <v>131</v>
      </c>
      <c r="AB4" s="14"/>
      <c r="AC4" s="14"/>
      <c r="AD4" s="14"/>
      <c r="AE4" s="14"/>
      <c r="AF4" s="14" t="s">
        <v>132</v>
      </c>
      <c r="AG4" s="18"/>
      <c r="AH4" s="19"/>
      <c r="AI4" s="20"/>
    </row>
    <row r="5" spans="1:35" ht="47.25">
      <c r="A5" s="157">
        <v>1</v>
      </c>
      <c r="B5" s="158" t="s">
        <v>133</v>
      </c>
      <c r="C5" s="158" t="s">
        <v>134</v>
      </c>
      <c r="D5" s="6">
        <v>0</v>
      </c>
      <c r="E5" s="6">
        <v>80</v>
      </c>
      <c r="F5" s="8">
        <v>0</v>
      </c>
      <c r="G5" s="8">
        <v>0</v>
      </c>
      <c r="H5" s="8">
        <v>0</v>
      </c>
      <c r="I5" s="163">
        <v>72</v>
      </c>
      <c r="J5" s="6">
        <v>0</v>
      </c>
      <c r="K5" s="6">
        <v>60</v>
      </c>
      <c r="L5" s="6">
        <v>0</v>
      </c>
      <c r="M5" s="6">
        <v>6</v>
      </c>
      <c r="N5" s="6">
        <v>0</v>
      </c>
      <c r="O5" s="6">
        <v>0</v>
      </c>
      <c r="P5" s="6">
        <v>0</v>
      </c>
      <c r="Q5" s="163">
        <v>38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20</v>
      </c>
      <c r="AA5" s="163">
        <v>92</v>
      </c>
      <c r="AB5" s="6">
        <v>0</v>
      </c>
      <c r="AC5" s="6">
        <v>0</v>
      </c>
      <c r="AD5" s="6">
        <v>0</v>
      </c>
      <c r="AE5" s="6">
        <v>0</v>
      </c>
      <c r="AF5" s="163">
        <v>156</v>
      </c>
      <c r="AG5" s="120">
        <f>SUM(D5:H5)+SUM(J5:P5)+SUM(R5:Z5)+SUM(AB5:AE5)</f>
        <v>166</v>
      </c>
      <c r="AH5" s="120">
        <f>I5+Q5+AA5+AF5</f>
        <v>358</v>
      </c>
      <c r="AI5" s="121">
        <f>AG5+AH5</f>
        <v>524</v>
      </c>
    </row>
    <row r="6" spans="1:35" ht="47.25">
      <c r="A6" s="156">
        <f>A5+1</f>
        <v>2</v>
      </c>
      <c r="B6" s="158" t="s">
        <v>135</v>
      </c>
      <c r="C6" s="158" t="s">
        <v>136</v>
      </c>
      <c r="D6" s="6">
        <v>0</v>
      </c>
      <c r="E6" s="6">
        <v>20</v>
      </c>
      <c r="F6" s="8">
        <v>0</v>
      </c>
      <c r="G6" s="8">
        <v>0</v>
      </c>
      <c r="H6" s="6">
        <v>60</v>
      </c>
      <c r="I6" s="163">
        <v>22</v>
      </c>
      <c r="J6" s="6">
        <v>0</v>
      </c>
      <c r="K6" s="6">
        <v>0</v>
      </c>
      <c r="L6" s="6">
        <v>60</v>
      </c>
      <c r="M6" s="6">
        <v>0</v>
      </c>
      <c r="N6" s="6">
        <v>0</v>
      </c>
      <c r="O6" s="6">
        <v>0</v>
      </c>
      <c r="P6" s="6">
        <v>0</v>
      </c>
      <c r="Q6" s="163">
        <v>34</v>
      </c>
      <c r="R6" s="6">
        <v>0</v>
      </c>
      <c r="S6" s="6">
        <v>0</v>
      </c>
      <c r="T6" s="6">
        <v>60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20</v>
      </c>
      <c r="AA6" s="163">
        <v>40</v>
      </c>
      <c r="AB6" s="6">
        <v>0</v>
      </c>
      <c r="AC6" s="6">
        <v>0</v>
      </c>
      <c r="AD6" s="6">
        <v>60</v>
      </c>
      <c r="AE6" s="6">
        <v>60</v>
      </c>
      <c r="AF6" s="163">
        <v>104</v>
      </c>
      <c r="AG6" s="120">
        <f>SUM(D6:H6)+SUM(J6:P6)+SUM(R6:Z6)+SUM(AB6:AE6)</f>
        <v>340</v>
      </c>
      <c r="AH6" s="120">
        <f>I6+Q6+AA6+AF6</f>
        <v>200</v>
      </c>
      <c r="AI6" s="121">
        <f>AG6+AH6</f>
        <v>540</v>
      </c>
    </row>
    <row r="7" spans="1:35" ht="47.25">
      <c r="A7" s="156">
        <f>A6+1</f>
        <v>3</v>
      </c>
      <c r="B7" s="159" t="s">
        <v>35</v>
      </c>
      <c r="C7" s="159" t="s">
        <v>137</v>
      </c>
      <c r="D7" s="6">
        <v>0</v>
      </c>
      <c r="E7" s="9">
        <v>60</v>
      </c>
      <c r="F7" s="8">
        <v>0</v>
      </c>
      <c r="G7" s="8">
        <v>0</v>
      </c>
      <c r="H7" s="8">
        <v>0</v>
      </c>
      <c r="I7" s="164">
        <v>84</v>
      </c>
      <c r="J7" s="6">
        <v>0</v>
      </c>
      <c r="K7" s="9">
        <v>0</v>
      </c>
      <c r="L7" s="9">
        <v>60</v>
      </c>
      <c r="M7" s="9">
        <v>4</v>
      </c>
      <c r="N7" s="6">
        <v>60</v>
      </c>
      <c r="O7" s="9">
        <v>0</v>
      </c>
      <c r="P7" s="9">
        <v>0</v>
      </c>
      <c r="Q7" s="164">
        <v>30</v>
      </c>
      <c r="R7" s="6">
        <v>0</v>
      </c>
      <c r="S7" s="9">
        <v>0</v>
      </c>
      <c r="T7" s="9">
        <v>0</v>
      </c>
      <c r="U7" s="9">
        <v>0</v>
      </c>
      <c r="V7" s="6">
        <v>0</v>
      </c>
      <c r="W7" s="9">
        <v>0</v>
      </c>
      <c r="X7" s="9">
        <v>0</v>
      </c>
      <c r="Y7" s="9">
        <v>0</v>
      </c>
      <c r="Z7" s="9">
        <v>0</v>
      </c>
      <c r="AA7" s="164">
        <v>174</v>
      </c>
      <c r="AB7" s="9">
        <v>0</v>
      </c>
      <c r="AC7" s="9">
        <v>0</v>
      </c>
      <c r="AD7" s="9">
        <v>40</v>
      </c>
      <c r="AE7" s="9">
        <v>0</v>
      </c>
      <c r="AF7" s="164">
        <v>184</v>
      </c>
      <c r="AG7" s="120">
        <f>SUM(D7:H7)+SUM(J7:P7)+SUM(R7:Z7)+SUM(AB7:AE7)</f>
        <v>224</v>
      </c>
      <c r="AH7" s="120">
        <f>I7+Q7+AA7+AF7</f>
        <v>472</v>
      </c>
      <c r="AI7" s="121">
        <f>AG7+AH7</f>
        <v>696</v>
      </c>
    </row>
    <row r="8" spans="1:35" ht="31.5">
      <c r="A8" s="134">
        <f>A7+1</f>
        <v>4</v>
      </c>
      <c r="B8" s="136" t="s">
        <v>138</v>
      </c>
      <c r="C8" s="136" t="s">
        <v>139</v>
      </c>
      <c r="D8" s="6">
        <v>0</v>
      </c>
      <c r="E8" s="131">
        <v>80</v>
      </c>
      <c r="F8" s="131">
        <v>0</v>
      </c>
      <c r="G8" s="131">
        <v>0</v>
      </c>
      <c r="H8" s="131">
        <v>0</v>
      </c>
      <c r="I8" s="165">
        <v>54</v>
      </c>
      <c r="J8" s="6">
        <v>0</v>
      </c>
      <c r="K8" s="131">
        <v>60</v>
      </c>
      <c r="L8" s="131">
        <v>0</v>
      </c>
      <c r="M8" s="131">
        <v>0</v>
      </c>
      <c r="N8" s="131">
        <v>0</v>
      </c>
      <c r="O8" s="131">
        <v>60</v>
      </c>
      <c r="P8" s="131">
        <v>0</v>
      </c>
      <c r="Q8" s="165">
        <v>10</v>
      </c>
      <c r="R8" s="131">
        <v>20</v>
      </c>
      <c r="S8" s="131">
        <v>0</v>
      </c>
      <c r="T8" s="131">
        <v>60</v>
      </c>
      <c r="U8" s="131">
        <v>0</v>
      </c>
      <c r="V8" s="131">
        <v>0</v>
      </c>
      <c r="W8" s="131">
        <v>30</v>
      </c>
      <c r="X8" s="131">
        <v>0</v>
      </c>
      <c r="Y8" s="131">
        <v>60</v>
      </c>
      <c r="Z8" s="131">
        <v>20</v>
      </c>
      <c r="AA8" s="165">
        <v>46</v>
      </c>
      <c r="AB8" s="131">
        <v>60</v>
      </c>
      <c r="AC8" s="131">
        <v>0</v>
      </c>
      <c r="AD8" s="131">
        <v>60</v>
      </c>
      <c r="AE8" s="131">
        <v>60</v>
      </c>
      <c r="AF8" s="165">
        <v>58</v>
      </c>
      <c r="AG8" s="120">
        <f>SUM(D8:H8)+SUM(J8:P8)+SUM(R8:Z8)+SUM(AB8:AE8)</f>
        <v>570</v>
      </c>
      <c r="AH8" s="120">
        <f>I8+Q8+AA8+AF8</f>
        <v>168</v>
      </c>
      <c r="AI8" s="121">
        <f>AG8+AH8</f>
        <v>738</v>
      </c>
    </row>
    <row r="9" spans="1:35" ht="48" thickBot="1">
      <c r="A9" s="135">
        <f>A8+1</f>
        <v>5</v>
      </c>
      <c r="B9" s="132" t="s">
        <v>36</v>
      </c>
      <c r="C9" s="132" t="s">
        <v>140</v>
      </c>
      <c r="D9" s="7">
        <v>0</v>
      </c>
      <c r="E9" s="7">
        <v>40</v>
      </c>
      <c r="F9" s="7">
        <v>60</v>
      </c>
      <c r="G9" s="133">
        <v>0</v>
      </c>
      <c r="H9" s="133">
        <v>0</v>
      </c>
      <c r="I9" s="166">
        <v>84</v>
      </c>
      <c r="J9" s="7">
        <v>0</v>
      </c>
      <c r="K9" s="7">
        <v>0</v>
      </c>
      <c r="L9" s="7">
        <v>0</v>
      </c>
      <c r="M9" s="7">
        <v>11</v>
      </c>
      <c r="N9" s="7">
        <v>0</v>
      </c>
      <c r="O9" s="7">
        <v>60</v>
      </c>
      <c r="P9" s="7">
        <v>0</v>
      </c>
      <c r="Q9" s="166">
        <v>78</v>
      </c>
      <c r="R9" s="7">
        <v>0</v>
      </c>
      <c r="S9" s="7">
        <v>0</v>
      </c>
      <c r="T9" s="7">
        <v>0</v>
      </c>
      <c r="U9" s="7">
        <v>0</v>
      </c>
      <c r="V9" s="7">
        <v>60</v>
      </c>
      <c r="W9" s="7">
        <v>200</v>
      </c>
      <c r="X9" s="7">
        <v>0</v>
      </c>
      <c r="Y9" s="7">
        <v>0</v>
      </c>
      <c r="Z9" s="7">
        <v>20</v>
      </c>
      <c r="AA9" s="166">
        <v>200</v>
      </c>
      <c r="AB9" s="7">
        <v>100</v>
      </c>
      <c r="AC9" s="7">
        <v>100</v>
      </c>
      <c r="AD9" s="7">
        <v>60</v>
      </c>
      <c r="AE9" s="7">
        <v>60</v>
      </c>
      <c r="AF9" s="166">
        <v>238</v>
      </c>
      <c r="AG9" s="123">
        <f>SUM(D9:H9)+SUM(J9:P9)+SUM(R9:Z9)+SUM(AB9:AE9)</f>
        <v>771</v>
      </c>
      <c r="AH9" s="123">
        <f>I9+Q9+AA9+AF9</f>
        <v>600</v>
      </c>
      <c r="AI9" s="124">
        <f>AG9+AH9</f>
        <v>1371</v>
      </c>
    </row>
    <row r="10" spans="1:34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</sheetData>
  <sheetProtection/>
  <mergeCells count="2">
    <mergeCell ref="A2:AI2"/>
    <mergeCell ref="A1:AI1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8"/>
  <sheetViews>
    <sheetView zoomScale="90" zoomScaleNormal="90" zoomScaleSheetLayoutView="90" workbookViewId="0" topLeftCell="A1">
      <selection activeCell="AA5" sqref="AA5:AA8"/>
    </sheetView>
  </sheetViews>
  <sheetFormatPr defaultColWidth="9.140625" defaultRowHeight="12.75"/>
  <cols>
    <col min="1" max="1" width="10.8515625" style="0" customWidth="1"/>
    <col min="2" max="2" width="25.57421875" style="0" customWidth="1"/>
    <col min="3" max="3" width="20.421875" style="0" customWidth="1"/>
    <col min="4" max="6" width="4.00390625" style="0" bestFit="1" customWidth="1"/>
    <col min="7" max="7" width="3.7109375" style="0" bestFit="1" customWidth="1"/>
    <col min="8" max="8" width="4.00390625" style="0" bestFit="1" customWidth="1"/>
    <col min="9" max="9" width="6.421875" style="0" bestFit="1" customWidth="1"/>
    <col min="10" max="10" width="4.28125" style="0" bestFit="1" customWidth="1"/>
    <col min="11" max="11" width="4.00390625" style="0" bestFit="1" customWidth="1"/>
    <col min="12" max="12" width="3.7109375" style="0" bestFit="1" customWidth="1"/>
    <col min="13" max="13" width="4.00390625" style="0" bestFit="1" customWidth="1"/>
    <col min="14" max="14" width="5.7109375" style="0" bestFit="1" customWidth="1"/>
    <col min="15" max="15" width="5.140625" style="0" bestFit="1" customWidth="1"/>
    <col min="16" max="16" width="3.7109375" style="0" bestFit="1" customWidth="1"/>
    <col min="17" max="19" width="4.00390625" style="0" bestFit="1" customWidth="1"/>
    <col min="20" max="20" width="3.7109375" style="0" bestFit="1" customWidth="1"/>
    <col min="21" max="21" width="4.00390625" style="0" bestFit="1" customWidth="1"/>
    <col min="22" max="22" width="6.28125" style="0" bestFit="1" customWidth="1"/>
    <col min="23" max="24" width="4.00390625" style="0" bestFit="1" customWidth="1"/>
    <col min="25" max="30" width="5.140625" style="0" bestFit="1" customWidth="1"/>
  </cols>
  <sheetData>
    <row r="1" ht="13.5" thickBot="1"/>
    <row r="2" spans="1:30" ht="27.75" customHeight="1" thickBot="1">
      <c r="A2" s="190" t="s">
        <v>142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7"/>
    </row>
    <row r="3" spans="1:30" ht="108" customHeight="1" thickBot="1">
      <c r="A3" s="137" t="s">
        <v>0</v>
      </c>
      <c r="B3" s="138" t="s">
        <v>29</v>
      </c>
      <c r="C3" s="138" t="s">
        <v>30</v>
      </c>
      <c r="D3" s="11" t="s">
        <v>100</v>
      </c>
      <c r="E3" s="11" t="s">
        <v>101</v>
      </c>
      <c r="F3" s="11" t="s">
        <v>102</v>
      </c>
      <c r="G3" s="11" t="s">
        <v>103</v>
      </c>
      <c r="H3" s="11" t="s">
        <v>104</v>
      </c>
      <c r="I3" s="11" t="s">
        <v>105</v>
      </c>
      <c r="J3" s="11" t="s">
        <v>106</v>
      </c>
      <c r="K3" s="11" t="s">
        <v>143</v>
      </c>
      <c r="L3" s="11" t="s">
        <v>144</v>
      </c>
      <c r="M3" s="11" t="s">
        <v>145</v>
      </c>
      <c r="N3" s="11" t="s">
        <v>31</v>
      </c>
      <c r="O3" s="11" t="s">
        <v>146</v>
      </c>
      <c r="P3" s="11" t="s">
        <v>147</v>
      </c>
      <c r="Q3" s="11" t="s">
        <v>148</v>
      </c>
      <c r="R3" s="11" t="s">
        <v>149</v>
      </c>
      <c r="S3" s="11" t="s">
        <v>150</v>
      </c>
      <c r="T3" s="11" t="s">
        <v>151</v>
      </c>
      <c r="U3" s="11" t="s">
        <v>152</v>
      </c>
      <c r="V3" s="11" t="s">
        <v>153</v>
      </c>
      <c r="W3" s="11" t="s">
        <v>154</v>
      </c>
      <c r="X3" s="11" t="s">
        <v>155</v>
      </c>
      <c r="Y3" s="11" t="s">
        <v>156</v>
      </c>
      <c r="Z3" s="11" t="s">
        <v>157</v>
      </c>
      <c r="AA3" s="128" t="s">
        <v>32</v>
      </c>
      <c r="AB3" s="19" t="s">
        <v>24</v>
      </c>
      <c r="AC3" s="19" t="s">
        <v>33</v>
      </c>
      <c r="AD3" s="20" t="s">
        <v>34</v>
      </c>
    </row>
    <row r="4" spans="1:30" ht="42.75">
      <c r="A4" s="139"/>
      <c r="B4" s="140"/>
      <c r="C4" s="140"/>
      <c r="D4" s="141"/>
      <c r="E4" s="141"/>
      <c r="F4" s="141"/>
      <c r="G4" s="141"/>
      <c r="H4" s="141"/>
      <c r="I4" s="141" t="s">
        <v>168</v>
      </c>
      <c r="J4" s="142" t="s">
        <v>129</v>
      </c>
      <c r="K4" s="141"/>
      <c r="L4" s="143" t="s">
        <v>56</v>
      </c>
      <c r="M4" s="141"/>
      <c r="N4" s="141" t="s">
        <v>169</v>
      </c>
      <c r="O4" s="141"/>
      <c r="P4" s="141"/>
      <c r="Q4" s="144"/>
      <c r="R4" s="141"/>
      <c r="S4" s="141"/>
      <c r="T4" s="141"/>
      <c r="U4" s="145"/>
      <c r="V4" s="145" t="s">
        <v>158</v>
      </c>
      <c r="W4" s="141"/>
      <c r="X4" s="141"/>
      <c r="Y4" s="146"/>
      <c r="Z4" s="146"/>
      <c r="AA4" s="147" t="s">
        <v>159</v>
      </c>
      <c r="AB4" s="148"/>
      <c r="AC4" s="148"/>
      <c r="AD4" s="149"/>
    </row>
    <row r="5" spans="1:30" ht="30" customHeight="1">
      <c r="A5" s="156">
        <v>1</v>
      </c>
      <c r="B5" s="122" t="s">
        <v>160</v>
      </c>
      <c r="C5" s="122" t="s">
        <v>161</v>
      </c>
      <c r="D5" s="150">
        <v>0</v>
      </c>
      <c r="E5" s="150">
        <v>20</v>
      </c>
      <c r="F5" s="150">
        <v>60</v>
      </c>
      <c r="G5" s="150">
        <v>0</v>
      </c>
      <c r="H5" s="150">
        <v>60</v>
      </c>
      <c r="I5" s="160">
        <v>30</v>
      </c>
      <c r="J5" s="150">
        <v>0</v>
      </c>
      <c r="K5" s="150">
        <v>0</v>
      </c>
      <c r="L5" s="150">
        <v>3</v>
      </c>
      <c r="M5" s="150">
        <v>0</v>
      </c>
      <c r="N5" s="160">
        <v>30</v>
      </c>
      <c r="O5" s="150">
        <v>120</v>
      </c>
      <c r="P5" s="150">
        <v>0</v>
      </c>
      <c r="Q5" s="150">
        <v>0</v>
      </c>
      <c r="R5" s="150">
        <v>0</v>
      </c>
      <c r="S5" s="150">
        <v>0</v>
      </c>
      <c r="T5" s="150">
        <v>0</v>
      </c>
      <c r="U5" s="150">
        <v>0</v>
      </c>
      <c r="V5" s="160">
        <v>6</v>
      </c>
      <c r="W5" s="150">
        <v>0</v>
      </c>
      <c r="X5" s="150">
        <v>0</v>
      </c>
      <c r="Y5" s="150">
        <v>200</v>
      </c>
      <c r="Z5" s="150">
        <v>60</v>
      </c>
      <c r="AA5" s="162">
        <v>64</v>
      </c>
      <c r="AB5" s="151">
        <f>SUM(D5:H5)+SUM(J5:M5)+SUM(O5:U5)+SUM(W5:Z5)</f>
        <v>523</v>
      </c>
      <c r="AC5" s="151">
        <f>I5+N5+V5+AA5</f>
        <v>130</v>
      </c>
      <c r="AD5" s="152">
        <f>AB5+AC5</f>
        <v>653</v>
      </c>
    </row>
    <row r="6" spans="1:30" ht="28.5">
      <c r="A6" s="156">
        <f>A5+1</f>
        <v>2</v>
      </c>
      <c r="B6" s="122" t="s">
        <v>162</v>
      </c>
      <c r="C6" s="122" t="s">
        <v>163</v>
      </c>
      <c r="D6" s="150">
        <v>0</v>
      </c>
      <c r="E6" s="150">
        <v>20</v>
      </c>
      <c r="F6" s="150">
        <v>0</v>
      </c>
      <c r="G6" s="150">
        <v>0</v>
      </c>
      <c r="H6" s="150">
        <v>0</v>
      </c>
      <c r="I6" s="160">
        <v>184</v>
      </c>
      <c r="J6" s="150">
        <v>0</v>
      </c>
      <c r="K6" s="150">
        <v>0</v>
      </c>
      <c r="L6" s="150">
        <v>7</v>
      </c>
      <c r="M6" s="150">
        <v>0</v>
      </c>
      <c r="N6" s="160">
        <v>6</v>
      </c>
      <c r="O6" s="150">
        <v>0</v>
      </c>
      <c r="P6" s="150">
        <v>0</v>
      </c>
      <c r="Q6" s="150">
        <v>60</v>
      </c>
      <c r="R6" s="150">
        <v>0</v>
      </c>
      <c r="S6" s="150">
        <v>60</v>
      </c>
      <c r="T6" s="150">
        <v>0</v>
      </c>
      <c r="U6" s="150">
        <v>0</v>
      </c>
      <c r="V6" s="160">
        <v>78</v>
      </c>
      <c r="W6" s="150">
        <v>60</v>
      </c>
      <c r="X6" s="150">
        <v>0</v>
      </c>
      <c r="Y6" s="150">
        <v>60</v>
      </c>
      <c r="Z6" s="150">
        <v>0</v>
      </c>
      <c r="AA6" s="162">
        <v>122</v>
      </c>
      <c r="AB6" s="151">
        <f>SUM(D6:H6)+SUM(J6:M6)+SUM(O6:U6)+SUM(W6:Z6)</f>
        <v>267</v>
      </c>
      <c r="AC6" s="151">
        <f>I6+N6+V6+AA6</f>
        <v>390</v>
      </c>
      <c r="AD6" s="152">
        <f>AB6+AC6</f>
        <v>657</v>
      </c>
    </row>
    <row r="7" spans="1:30" ht="33.75" customHeight="1">
      <c r="A7" s="156">
        <f>A6+1</f>
        <v>3</v>
      </c>
      <c r="B7" s="122" t="s">
        <v>164</v>
      </c>
      <c r="C7" s="122" t="s">
        <v>165</v>
      </c>
      <c r="D7" s="150">
        <v>60</v>
      </c>
      <c r="E7" s="150">
        <v>20</v>
      </c>
      <c r="F7" s="150">
        <v>60</v>
      </c>
      <c r="G7" s="150">
        <v>0</v>
      </c>
      <c r="H7" s="150">
        <v>60</v>
      </c>
      <c r="I7" s="160">
        <v>40</v>
      </c>
      <c r="J7" s="150">
        <v>20</v>
      </c>
      <c r="K7" s="150">
        <v>60</v>
      </c>
      <c r="L7" s="150">
        <v>0</v>
      </c>
      <c r="M7" s="150">
        <v>0</v>
      </c>
      <c r="N7" s="160">
        <v>30</v>
      </c>
      <c r="O7" s="150">
        <v>0</v>
      </c>
      <c r="P7" s="150">
        <v>0</v>
      </c>
      <c r="Q7" s="150">
        <v>60</v>
      </c>
      <c r="R7" s="150">
        <v>30</v>
      </c>
      <c r="S7" s="150">
        <v>0</v>
      </c>
      <c r="T7" s="150">
        <v>0</v>
      </c>
      <c r="U7" s="150">
        <v>20</v>
      </c>
      <c r="V7" s="160">
        <v>20</v>
      </c>
      <c r="W7" s="150">
        <v>0</v>
      </c>
      <c r="X7" s="150">
        <v>60</v>
      </c>
      <c r="Y7" s="150">
        <v>80</v>
      </c>
      <c r="Z7" s="150">
        <v>60</v>
      </c>
      <c r="AA7" s="162">
        <v>64</v>
      </c>
      <c r="AB7" s="151">
        <f>SUM(D7:H7)+SUM(J7:M7)+SUM(O7:U7)+SUM(W7:Z7)</f>
        <v>590</v>
      </c>
      <c r="AC7" s="151">
        <f>I7+N7+V7+AA7</f>
        <v>154</v>
      </c>
      <c r="AD7" s="152">
        <f>AB7+AC7</f>
        <v>744</v>
      </c>
    </row>
    <row r="8" spans="1:30" ht="32.25" thickBot="1">
      <c r="A8" s="135">
        <f>A7+1</f>
        <v>4</v>
      </c>
      <c r="B8" s="132" t="s">
        <v>166</v>
      </c>
      <c r="C8" s="132" t="s">
        <v>167</v>
      </c>
      <c r="D8" s="153">
        <v>60</v>
      </c>
      <c r="E8" s="153">
        <v>40</v>
      </c>
      <c r="F8" s="153">
        <v>60</v>
      </c>
      <c r="G8" s="153">
        <v>0</v>
      </c>
      <c r="H8" s="153">
        <v>60</v>
      </c>
      <c r="I8" s="161">
        <v>42</v>
      </c>
      <c r="J8" s="153">
        <v>0</v>
      </c>
      <c r="K8" s="153">
        <v>60</v>
      </c>
      <c r="L8" s="153">
        <v>0</v>
      </c>
      <c r="M8" s="153">
        <v>60</v>
      </c>
      <c r="N8" s="161">
        <v>2</v>
      </c>
      <c r="O8" s="153">
        <v>0</v>
      </c>
      <c r="P8" s="153">
        <v>0</v>
      </c>
      <c r="Q8" s="153">
        <v>0</v>
      </c>
      <c r="R8" s="153">
        <v>30</v>
      </c>
      <c r="S8" s="153">
        <v>0</v>
      </c>
      <c r="T8" s="153">
        <v>0</v>
      </c>
      <c r="U8" s="153">
        <v>20</v>
      </c>
      <c r="V8" s="161">
        <v>66</v>
      </c>
      <c r="W8" s="153">
        <v>60</v>
      </c>
      <c r="X8" s="153">
        <v>0</v>
      </c>
      <c r="Y8" s="153">
        <v>80</v>
      </c>
      <c r="Z8" s="153">
        <v>100</v>
      </c>
      <c r="AA8" s="161">
        <v>108</v>
      </c>
      <c r="AB8" s="154">
        <f>SUM(D8:H8)+SUM(J8:M8)+SUM(O8:U8)+SUM(W8:Z8)</f>
        <v>630</v>
      </c>
      <c r="AC8" s="154">
        <f>I8+N8+V8+AA8</f>
        <v>218</v>
      </c>
      <c r="AD8" s="155">
        <f>AB8+AC8</f>
        <v>848</v>
      </c>
    </row>
  </sheetData>
  <sheetProtection/>
  <mergeCells count="1">
    <mergeCell ref="A2:AD2"/>
  </mergeCells>
  <printOptions/>
  <pageMargins left="0.7" right="0.7" top="0.75" bottom="0.75" header="0.3" footer="0.3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2021-07-15T20:36:24Z</dcterms:modified>
  <cp:category/>
  <cp:version/>
  <cp:contentType/>
  <cp:contentStatus/>
  <cp:revision>1</cp:revision>
</cp:coreProperties>
</file>