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990" tabRatio="601" activeTab="4"/>
  </bookViews>
  <sheets>
    <sheet name="a,a36,a50" sheetId="59" r:id="rId1"/>
    <sheet name="a60,a70,a80" sheetId="60" r:id="rId2"/>
    <sheet name="b" sheetId="66" r:id="rId3"/>
    <sheet name="ec" sheetId="67" r:id="rId4"/>
    <sheet name="kc" sheetId="68" r:id="rId5"/>
  </sheets>
  <definedNames>
    <definedName name="b" localSheetId="0">'a,a36,a50'!$1:$1</definedName>
    <definedName name="b" localSheetId="1">'a60,a70,a80'!$A$1:$AJ$21</definedName>
    <definedName name="e" localSheetId="1">'a60,a70,a80'!$1:$1</definedName>
    <definedName name="h" localSheetId="1">'a60,a70,a80'!$1:$1</definedName>
    <definedName name="_xlnm.Print_Titles" localSheetId="0">'a,a36,a50'!$1:$1</definedName>
    <definedName name="_xlnm.Print_Titles" localSheetId="1">'a60,a70,a80'!$1:$1</definedName>
    <definedName name="_xlnm.Print_Titles" localSheetId="2">b!$1:$1</definedName>
    <definedName name="_xlnm.Print_Titles" localSheetId="3">ec!$1:$1</definedName>
    <definedName name="_xlnm.Print_Titles" localSheetId="4">kc!$1:$1</definedName>
    <definedName name="_xlnm.Print_Area" localSheetId="0">'a,a36,a50'!$A$1:$AK$11</definedName>
    <definedName name="_xlnm.Print_Area" localSheetId="1">'a60,a70,a80'!$A$1:$AJ$21</definedName>
    <definedName name="_xlnm.Print_Area" localSheetId="2">b!$A$1:$AH$21</definedName>
    <definedName name="_xlnm.Print_Area" localSheetId="3">ec!$A$1:$AJ$20</definedName>
    <definedName name="_xlnm.Print_Area" localSheetId="4">kc!$A$1:$AJ$12</definedName>
    <definedName name="Print_Area" localSheetId="0">'a,a36,a50'!$A$1:$AK$11</definedName>
    <definedName name="Print_Area" localSheetId="1">'a60,a70,a80'!$A$1:$AJ$21</definedName>
    <definedName name="Print_Titles" localSheetId="0">'a,a36,a50'!$1:$1</definedName>
    <definedName name="Print_Titles" localSheetId="1">'a60,a70,a80'!$1:$1</definedName>
    <definedName name="u" localSheetId="0">'a,a36,a50'!$1:$1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7" i="68"/>
  <c r="AH7"/>
  <c r="AI7"/>
  <c r="AJ7"/>
  <c r="AG4" l="1"/>
  <c r="AG5"/>
  <c r="AG6"/>
  <c r="AG8"/>
  <c r="AG10"/>
  <c r="AG9"/>
  <c r="AG11"/>
  <c r="AH4"/>
  <c r="AH5"/>
  <c r="AH6"/>
  <c r="AH8"/>
  <c r="AH10"/>
  <c r="AH9"/>
  <c r="AH11"/>
  <c r="AH3"/>
  <c r="AG3"/>
  <c r="AI11"/>
  <c r="AI4"/>
  <c r="AI5"/>
  <c r="AI6"/>
  <c r="AI8"/>
  <c r="AI10"/>
  <c r="AI9"/>
  <c r="AI3"/>
  <c r="AG4" i="67"/>
  <c r="AG5"/>
  <c r="AG6"/>
  <c r="AG7"/>
  <c r="AG8"/>
  <c r="AG9"/>
  <c r="AG10"/>
  <c r="AG11"/>
  <c r="AG12"/>
  <c r="AG13"/>
  <c r="AG14"/>
  <c r="AG15"/>
  <c r="AG16"/>
  <c r="AG17"/>
  <c r="AG18"/>
  <c r="AG19"/>
  <c r="AG20"/>
  <c r="AG3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3"/>
  <c r="AG21" i="66"/>
  <c r="AF21"/>
  <c r="AH21" s="1"/>
  <c r="AG20"/>
  <c r="AF20"/>
  <c r="AH20" s="1"/>
  <c r="AG19"/>
  <c r="AF19"/>
  <c r="AG18"/>
  <c r="AF18"/>
  <c r="AG17"/>
  <c r="AF17"/>
  <c r="AH17" s="1"/>
  <c r="AG16"/>
  <c r="AH16" s="1"/>
  <c r="AF16"/>
  <c r="AG15"/>
  <c r="AF15"/>
  <c r="AG14"/>
  <c r="AF14"/>
  <c r="AH13"/>
  <c r="AG13"/>
  <c r="AF13"/>
  <c r="AG12"/>
  <c r="AF12"/>
  <c r="AH12" s="1"/>
  <c r="AG11"/>
  <c r="AF11"/>
  <c r="AG10"/>
  <c r="AF10"/>
  <c r="AG9"/>
  <c r="AF9"/>
  <c r="AH9" s="1"/>
  <c r="AG8"/>
  <c r="AH8" s="1"/>
  <c r="AF8"/>
  <c r="AG7"/>
  <c r="AF7"/>
  <c r="AG6"/>
  <c r="AF6"/>
  <c r="AH5"/>
  <c r="AG5"/>
  <c r="AF5"/>
  <c r="AG4"/>
  <c r="AF4"/>
  <c r="AH4" s="1"/>
  <c r="AG3"/>
  <c r="AF3"/>
  <c r="AH12" i="60"/>
  <c r="AI4"/>
  <c r="AH4"/>
  <c r="AJ4" s="1"/>
  <c r="AI5"/>
  <c r="AH5"/>
  <c r="AJ5" s="1"/>
  <c r="AH7" i="66" l="1"/>
  <c r="AH10"/>
  <c r="AH15"/>
  <c r="AH18"/>
  <c r="AH3"/>
  <c r="AH6"/>
  <c r="AH11"/>
  <c r="AH14"/>
  <c r="AH19"/>
  <c r="AJ11" i="68"/>
  <c r="AJ3"/>
  <c r="AJ5"/>
  <c r="AJ8"/>
  <c r="AJ9"/>
  <c r="AJ6"/>
  <c r="AJ4"/>
  <c r="AJ10"/>
  <c r="AJ8" i="67"/>
  <c r="AJ12"/>
  <c r="AJ16"/>
  <c r="AJ20"/>
  <c r="AJ14"/>
  <c r="AJ7"/>
  <c r="AJ15"/>
  <c r="AJ4"/>
  <c r="AJ6"/>
  <c r="AJ9"/>
  <c r="AJ17"/>
  <c r="AJ3"/>
  <c r="AJ10"/>
  <c r="AJ13"/>
  <c r="AJ19"/>
  <c r="AJ5"/>
  <c r="AJ11"/>
  <c r="AJ18"/>
  <c r="AH6" i="60"/>
  <c r="AI6"/>
  <c r="AH7"/>
  <c r="AI7"/>
  <c r="AH8"/>
  <c r="AI8"/>
  <c r="AH9"/>
  <c r="AI9"/>
  <c r="AH17"/>
  <c r="AI17"/>
  <c r="AH20"/>
  <c r="AI20"/>
  <c r="AH3"/>
  <c r="AI3"/>
  <c r="AH10"/>
  <c r="AI10"/>
  <c r="AH11"/>
  <c r="AI11"/>
  <c r="AI12"/>
  <c r="AH13"/>
  <c r="AI13"/>
  <c r="AH14"/>
  <c r="AI14"/>
  <c r="AH15"/>
  <c r="AI15"/>
  <c r="AH16"/>
  <c r="AI16"/>
  <c r="AH18"/>
  <c r="AI18"/>
  <c r="AH19"/>
  <c r="AI19"/>
  <c r="AH21"/>
  <c r="AJ21" s="1"/>
  <c r="AI21"/>
  <c r="AI3" i="59"/>
  <c r="AJ3"/>
  <c r="AI4"/>
  <c r="AJ4"/>
  <c r="AI5"/>
  <c r="AJ5"/>
  <c r="AI6"/>
  <c r="AJ6"/>
  <c r="AI7"/>
  <c r="AJ7"/>
  <c r="AI8"/>
  <c r="AJ8"/>
  <c r="AI9"/>
  <c r="AJ9"/>
  <c r="AI10"/>
  <c r="AJ10"/>
  <c r="AI11"/>
  <c r="AJ11"/>
  <c r="AI2" i="60"/>
  <c r="AH2"/>
  <c r="AJ2" i="59"/>
  <c r="AI2"/>
  <c r="AJ6" i="60" l="1"/>
  <c r="AJ2"/>
  <c r="AJ8"/>
  <c r="AJ19"/>
  <c r="AJ18"/>
  <c r="AJ16"/>
  <c r="AJ15"/>
  <c r="AJ14"/>
  <c r="AJ13"/>
  <c r="AJ12"/>
  <c r="AJ11"/>
  <c r="AJ10"/>
  <c r="AJ3"/>
  <c r="AJ20"/>
  <c r="AJ17"/>
  <c r="AJ9"/>
  <c r="AJ7"/>
  <c r="AK9" i="59"/>
  <c r="AK11"/>
  <c r="AK3"/>
  <c r="AK2"/>
  <c r="AK10"/>
  <c r="AK8"/>
  <c r="AK7"/>
  <c r="AK6"/>
  <c r="AK5"/>
  <c r="AK4"/>
</calcChain>
</file>

<file path=xl/sharedStrings.xml><?xml version="1.0" encoding="utf-8"?>
<sst xmlns="http://schemas.openxmlformats.org/spreadsheetml/2006/main" count="393" uniqueCount="316">
  <si>
    <t>összesen</t>
  </si>
  <si>
    <t>késés / sietés</t>
  </si>
  <si>
    <t>cél késés/sietés</t>
  </si>
  <si>
    <t>Feladat</t>
  </si>
  <si>
    <t>Idő</t>
  </si>
  <si>
    <t>EC</t>
  </si>
  <si>
    <t>Kategória</t>
  </si>
  <si>
    <t>Rezét III.</t>
  </si>
  <si>
    <t>A50</t>
  </si>
  <si>
    <t>A36</t>
  </si>
  <si>
    <t>A60</t>
  </si>
  <si>
    <t>A70</t>
  </si>
  <si>
    <t>Itiner</t>
  </si>
  <si>
    <t>VVV Turbócsigák</t>
  </si>
  <si>
    <t>Magyar Lajos
Magyar Emőke</t>
  </si>
  <si>
    <t>Kismicskuk</t>
  </si>
  <si>
    <t>Helyezés kategórián belül</t>
  </si>
  <si>
    <t>Jancsi Attila
Balog Árpád</t>
  </si>
  <si>
    <t>Marx István
Marx Anna</t>
  </si>
  <si>
    <t>KC</t>
  </si>
  <si>
    <t>Tric</t>
  </si>
  <si>
    <t>9.</t>
  </si>
  <si>
    <t>7.</t>
  </si>
  <si>
    <t>6.</t>
  </si>
  <si>
    <t>5.</t>
  </si>
  <si>
    <t xml:space="preserve">4. </t>
  </si>
  <si>
    <t>3.</t>
  </si>
  <si>
    <t>2.</t>
  </si>
  <si>
    <t>1.</t>
  </si>
  <si>
    <t>idő</t>
  </si>
  <si>
    <t>feladat</t>
  </si>
  <si>
    <t>cél - késés/sietés</t>
  </si>
  <si>
    <t>késés/sietés</t>
  </si>
  <si>
    <t>B</t>
  </si>
  <si>
    <t>A/A36/A50</t>
  </si>
  <si>
    <t>A60/A70/A80</t>
  </si>
  <si>
    <t>Kozma Imre
Fornay Péter
Járai Béla</t>
  </si>
  <si>
    <t>Sárospatak 70</t>
  </si>
  <si>
    <t>Dráva-Talpasok</t>
  </si>
  <si>
    <t>Szőke Tisza</t>
  </si>
  <si>
    <t>8. Jelleghatár</t>
  </si>
  <si>
    <t>11. Jellegfa</t>
  </si>
  <si>
    <t>Mórocz Imre
Volf István</t>
  </si>
  <si>
    <t>Mátrai Farkasok</t>
  </si>
  <si>
    <t>Eltájolók</t>
  </si>
  <si>
    <t>Tiszafa</t>
  </si>
  <si>
    <t>Feladta</t>
  </si>
  <si>
    <t>3. ep. Jellegfa</t>
  </si>
  <si>
    <t>Szentes Olivér</t>
  </si>
  <si>
    <t>Szabó Tamás
Komoróczki Dóra</t>
  </si>
  <si>
    <t>A Ravasz és az Agy</t>
  </si>
  <si>
    <t>C kategória</t>
  </si>
  <si>
    <t>Rummikub</t>
  </si>
  <si>
    <t>Gazdag László
Gazdag Lászlóné</t>
  </si>
  <si>
    <t>SzaSzo</t>
  </si>
  <si>
    <t>Szonda Ferenc
Szabó József</t>
  </si>
  <si>
    <t>PLD</t>
  </si>
  <si>
    <t>Mészáros Emília
Maczkó Szabolcs</t>
  </si>
  <si>
    <t>Versenyen kívül</t>
  </si>
  <si>
    <t>1. Memória - Jellegfa</t>
  </si>
  <si>
    <t>4. Memória - Jellegfa</t>
  </si>
  <si>
    <t>2. Memória - Letörés vége</t>
  </si>
  <si>
    <t>3. Memória - Jelleghatár</t>
  </si>
  <si>
    <t>4. Memória - Bokor</t>
  </si>
  <si>
    <t>5. Memória - Jelleghatár</t>
  </si>
  <si>
    <t>6. Irány- és távolságmérés</t>
  </si>
  <si>
    <t>9. Tankbeálló - időmérő</t>
  </si>
  <si>
    <t>10. Kis domb</t>
  </si>
  <si>
    <t>11. Ültetett erdő</t>
  </si>
  <si>
    <t>12. Kerületmérés (198 m)</t>
  </si>
  <si>
    <t>13. Kis kúp</t>
  </si>
  <si>
    <t>14. Jellegfa</t>
  </si>
  <si>
    <t>16. Kúpsor</t>
  </si>
  <si>
    <t>17. Jellegfa járás</t>
  </si>
  <si>
    <t>18. Jellegfa - időmérés</t>
  </si>
  <si>
    <t>19. Kis völgy</t>
  </si>
  <si>
    <t>21. Ligetes széle</t>
  </si>
  <si>
    <t>22. Jelleghatár - időmérő</t>
  </si>
  <si>
    <t>23. Fenyőfa</t>
  </si>
  <si>
    <t>24. Távolságmérés (416 m)</t>
  </si>
  <si>
    <t>15. Iránymérés (38 °)</t>
  </si>
  <si>
    <t>25. Lefutó gerincen tisztáson</t>
  </si>
  <si>
    <t>2. Memória - Jelleghatár</t>
  </si>
  <si>
    <t>3. Memória - bokor</t>
  </si>
  <si>
    <t>8. Jellehatár</t>
  </si>
  <si>
    <t>9. Kis tisztás</t>
  </si>
  <si>
    <t>10. Tankbeálló - időmérés</t>
  </si>
  <si>
    <t>12. Kis domb</t>
  </si>
  <si>
    <t>13. Ültetett erdő</t>
  </si>
  <si>
    <t>14. Kerületmérés (198 m)</t>
  </si>
  <si>
    <t>7. Oldalmetszés (H02)</t>
  </si>
  <si>
    <t>7. Oldalmetszés (H01)</t>
  </si>
  <si>
    <t>15. Bokros széle</t>
  </si>
  <si>
    <t>16. Kis kúp</t>
  </si>
  <si>
    <t>17. Kis tisztás</t>
  </si>
  <si>
    <t>19. Jellegzetes határ vége</t>
  </si>
  <si>
    <t>20. Ligetes széle</t>
  </si>
  <si>
    <t>21. Jelleghatár - Időmérő</t>
  </si>
  <si>
    <t>22. Fenyőfa</t>
  </si>
  <si>
    <t>23. Tuskó</t>
  </si>
  <si>
    <t>Kárpátok őre</t>
  </si>
  <si>
    <t>Bóta Attila</t>
  </si>
  <si>
    <t>Vályi-Nagy Károly
Hársy István</t>
  </si>
  <si>
    <t>Franczva László
Gelányi Zoltán
Czikk József</t>
  </si>
  <si>
    <t>Döme
Fodor
Zazi</t>
  </si>
  <si>
    <t>Tiszagyöngye</t>
  </si>
  <si>
    <t>Farkas János
Nemes Éva
Bánrévi Tamás
Tóth Éva</t>
  </si>
  <si>
    <t>Eltájolók Senior</t>
  </si>
  <si>
    <t>Kutak László
Sándorfalvi János</t>
  </si>
  <si>
    <t>csapat
(10)</t>
  </si>
  <si>
    <t>Bogi</t>
  </si>
  <si>
    <t>Bohus Anita
Gizella Zoltán</t>
  </si>
  <si>
    <t>Bor-Ászok</t>
  </si>
  <si>
    <t>Majkut Milán
Bogdán Márton</t>
  </si>
  <si>
    <t>Bátorligeti Zsolt
Farkas Dániel
Rigó Dávid</t>
  </si>
  <si>
    <t>csapat-tagok
(24 fő)</t>
  </si>
  <si>
    <t>Mozgó bója</t>
  </si>
  <si>
    <t>Németh Gábor
Németh Krisztina
Tóth Béla</t>
  </si>
  <si>
    <t>Kőbarka</t>
  </si>
  <si>
    <t>Komoróczki András
Komoróczki Andrásné
Szabó-Komoróczki Hanna</t>
  </si>
  <si>
    <t>18. Irányfésű (52)</t>
  </si>
  <si>
    <t>20. Irányfésű (52)</t>
  </si>
  <si>
    <t>Kőbányai Barangolók 1</t>
  </si>
  <si>
    <t>Mélységfésű</t>
  </si>
  <si>
    <t>Surányi Tibor
Sebők Mária</t>
  </si>
  <si>
    <t>Partosok</t>
  </si>
  <si>
    <t>Dománszky Zoltán
Bakonyi Ilona</t>
  </si>
  <si>
    <t>Rezét lányok</t>
  </si>
  <si>
    <t>Márto Rita
Rigó Jánosné</t>
  </si>
  <si>
    <t>Kokesz és Mici</t>
  </si>
  <si>
    <t>Kókai Péter
Mihályi Zsolt</t>
  </si>
  <si>
    <t>Borbély József
Bartók Adrienn</t>
  </si>
  <si>
    <t>Molnár Imre
Barát László</t>
  </si>
  <si>
    <t>Kinizsi-MOL</t>
  </si>
  <si>
    <t>Kovalik András
Lelkes Péter
Fehér György</t>
  </si>
  <si>
    <t>Őszapó</t>
  </si>
  <si>
    <t>Horváth T. Csaba</t>
  </si>
  <si>
    <t>Rezét IV.</t>
  </si>
  <si>
    <t>Csihi János
Estók Mihály</t>
  </si>
  <si>
    <t>Microsec I.</t>
  </si>
  <si>
    <t>Horváth András
Dalos Mihály</t>
  </si>
  <si>
    <t>Jármy István
Rák Miklós
Ulichny János</t>
  </si>
  <si>
    <t>Mákos Duó</t>
  </si>
  <si>
    <t>Révi Lászlóné
Mészáros József</t>
  </si>
  <si>
    <t>Mátrai Betyárok</t>
  </si>
  <si>
    <t>Vörös Tamás
Paulenka Szilvia</t>
  </si>
  <si>
    <t>MVM 6</t>
  </si>
  <si>
    <t>MVM 2</t>
  </si>
  <si>
    <t>ERŐTERV
MVM 4</t>
  </si>
  <si>
    <t>Bacsó Nándor
Rózsás Ágnes
Korodi Mihály</t>
  </si>
  <si>
    <t>csapat-tagok
(45 fő)</t>
  </si>
  <si>
    <t>csapat
(20)</t>
  </si>
  <si>
    <t>A80</t>
  </si>
  <si>
    <t>csapat
(19)</t>
  </si>
  <si>
    <t>csapattagok
(42 fő)</t>
  </si>
  <si>
    <t>1. ep. Szárazárok</t>
  </si>
  <si>
    <t>2. ep. Kúp</t>
  </si>
  <si>
    <t>3. ep. Jelleghatár</t>
  </si>
  <si>
    <t>4. ep. Jellegfa</t>
  </si>
  <si>
    <t>5. ep. Bokor</t>
  </si>
  <si>
    <t>6. ep. Irányszögmérés 194°</t>
  </si>
  <si>
    <t>7. ep. Letörés</t>
  </si>
  <si>
    <t>8. ep. Kúp</t>
  </si>
  <si>
    <t>9. ep. Gödör</t>
  </si>
  <si>
    <t>10. ep. Időmérő</t>
  </si>
  <si>
    <t>11. Bokor</t>
  </si>
  <si>
    <t>12. ep. Szerkesztés</t>
  </si>
  <si>
    <t>13. ep. Irányfésű</t>
  </si>
  <si>
    <t>14. ep. Bokor</t>
  </si>
  <si>
    <t>16. ep. Bokor</t>
  </si>
  <si>
    <t>17. ep. Tuskósor</t>
  </si>
  <si>
    <t>18. ep. Időmérő</t>
  </si>
  <si>
    <t>19. ep. Jellegfa</t>
  </si>
  <si>
    <t>20. ep. Szintvonal</t>
  </si>
  <si>
    <t>21. ep. Jellegfa</t>
  </si>
  <si>
    <t>22. Erdő széle</t>
  </si>
  <si>
    <t>23. ep. Szintvonal</t>
  </si>
  <si>
    <t>24. Határkaró</t>
  </si>
  <si>
    <t>25. Tankbeálló</t>
  </si>
  <si>
    <t>Kőbányai Barangolók</t>
  </si>
  <si>
    <t>PITE</t>
  </si>
  <si>
    <t>Márton Zoltán
Bóta János</t>
  </si>
  <si>
    <t>Fitt Zsíroskenyér</t>
  </si>
  <si>
    <t>Makovinyi Dorottya
Őri Felicián
Makovinyi Sára
Szőke Bence</t>
  </si>
  <si>
    <t>Zsuzsi és Sanyi + Lili</t>
  </si>
  <si>
    <t>Szabó Zsuzsanna
Farkas Sándor
Lili</t>
  </si>
  <si>
    <t>Székely Csaba</t>
  </si>
  <si>
    <t>Halászok</t>
  </si>
  <si>
    <t>Halász István
Halász Ágnes
Halász Alexandra
Halász Henrietta</t>
  </si>
  <si>
    <t>Pogáts Dávid
Dravecz Ferenc</t>
  </si>
  <si>
    <t>MVM 5.</t>
  </si>
  <si>
    <t>Dr. Kozubovics Dana
Botischeva Natalia
Akhehina Emilia</t>
  </si>
  <si>
    <t>Gazdag Család</t>
  </si>
  <si>
    <t>KIK</t>
  </si>
  <si>
    <t>Rózsa Gábor</t>
  </si>
  <si>
    <t>Ati és a Lajhár</t>
  </si>
  <si>
    <t>Morovik Kitti
Morovik Attila</t>
  </si>
  <si>
    <t>Maci</t>
  </si>
  <si>
    <t>Varga F. Zoltán
Simon Ádám</t>
  </si>
  <si>
    <t>Mánik Tibor
Bajor Christa
Szuromi Dóra</t>
  </si>
  <si>
    <t>Irányőr SE</t>
  </si>
  <si>
    <t>Bakonyi Aladár</t>
  </si>
  <si>
    <t>X7B8</t>
  </si>
  <si>
    <t>Bánhidi Árpád</t>
  </si>
  <si>
    <t>Bújócska Csapat</t>
  </si>
  <si>
    <t>Buják Eszter
Buchhamer Edit
Schubert Ferenc</t>
  </si>
  <si>
    <t>Buja Csapat</t>
  </si>
  <si>
    <t>Buják János
Oláh Beáta
Dömötör Adrienn</t>
  </si>
  <si>
    <t>Berdál Ilona
Szabó Dávid
Benedek Barbara</t>
  </si>
  <si>
    <t>1. ep. Határkaró</t>
  </si>
  <si>
    <t>2. ep. Szárazárok</t>
  </si>
  <si>
    <t>4. ep. Tisztás széle</t>
  </si>
  <si>
    <t>5. ep. Tuskósor</t>
  </si>
  <si>
    <t>6. ep. Kis kúp</t>
  </si>
  <si>
    <t>7. ep. Kiszáradt fa</t>
  </si>
  <si>
    <t>8. ep. Patakátkelés</t>
  </si>
  <si>
    <t>9. ep. Távolságmérés (276 m)</t>
  </si>
  <si>
    <t>10. ep. Gödör</t>
  </si>
  <si>
    <t>11. Kerekerdő közepe</t>
  </si>
  <si>
    <t>12. ep. Letörés eleje</t>
  </si>
  <si>
    <t>13. ep. Jellegfa</t>
  </si>
  <si>
    <t>14. ep. Tankbeálló - Időmérő</t>
  </si>
  <si>
    <t>15. ep. Bokor</t>
  </si>
  <si>
    <t>16. ep. Jellegfa</t>
  </si>
  <si>
    <t>17. ep. Iránymérés (218 °)</t>
  </si>
  <si>
    <t>18. ep. Jellegfa - Időmérő</t>
  </si>
  <si>
    <t>19. ep. Nyiladék</t>
  </si>
  <si>
    <t>20. ep. Bokor</t>
  </si>
  <si>
    <t>21. ep. Hármas(jelleg)határ</t>
  </si>
  <si>
    <t>22. Dombtető - Időmérő</t>
  </si>
  <si>
    <t>23. ep. Kiskút, kerekeskút</t>
  </si>
  <si>
    <t>24. Csúcskő</t>
  </si>
  <si>
    <t>25. Nyiladék</t>
  </si>
  <si>
    <t>csapat
(18)</t>
  </si>
  <si>
    <t>Tétova tévelygők</t>
  </si>
  <si>
    <t>Ferencz Andrea
Zsíros József
Zsíros Boldizsár
Zsíros Csenge</t>
  </si>
  <si>
    <t>CsakaC -"-</t>
  </si>
  <si>
    <t>Szabó-Komoróczki Csenge
Szabó Samu</t>
  </si>
  <si>
    <t>Dél vidék</t>
  </si>
  <si>
    <t>Baráth Magdolna
Mórocza Ágnes</t>
  </si>
  <si>
    <t>Világító banánok</t>
  </si>
  <si>
    <t>Berlinger Anita
Tumbász Ákos
Tumbász Adél</t>
  </si>
  <si>
    <t>Szentes 5</t>
  </si>
  <si>
    <t>Nagy Mihály
Kanfi H. Imréné
Bikádi Sándorné</t>
  </si>
  <si>
    <t>Decsi Girls</t>
  </si>
  <si>
    <t>Veisz Zsuzsanna
Decsi Eszter
Decsi Lídia</t>
  </si>
  <si>
    <t>Erdei mormoták</t>
  </si>
  <si>
    <t>Féhr Zoltán
Féhr Zalán
Féhr Csongor
Kajtári Krisztina</t>
  </si>
  <si>
    <t>Méhész Nóra</t>
  </si>
  <si>
    <t>Szász</t>
  </si>
  <si>
    <t>Szász Csaba
Szász Vivien
Rózsa-Szász Ákos</t>
  </si>
  <si>
    <t>Micsku Mihály
Micsku Mihályné
Micsku Boglárka
Micsku Csenge
Micsku Benedek</t>
  </si>
  <si>
    <t>Kilométer gyűjtők</t>
  </si>
  <si>
    <t>Szabó-Dalecker Ibolya
Arató Tünde
Tóth Klára</t>
  </si>
  <si>
    <t>Szentes 4</t>
  </si>
  <si>
    <t>Farkas Ilona
Faragó János</t>
  </si>
  <si>
    <t>Cseh Gutai Judit
Hanol Patrik
Gutai Levente</t>
  </si>
  <si>
    <t>Vakondok és csigák</t>
  </si>
  <si>
    <t>Pesti Kitti
Pesti Péter
Pesti Dávid</t>
  </si>
  <si>
    <t>Bazsika és Mocorgók</t>
  </si>
  <si>
    <t>Krájer Balázs
Hana Ákos
Krájerné Révai Timi
Hang Csaba</t>
  </si>
  <si>
    <t>Turbó túra</t>
  </si>
  <si>
    <t>Kónya Zoltán
Kónya Andrásné
Simon Réka
Ványa Petra
Ványa-Simon Gergő</t>
  </si>
  <si>
    <t>Vidám vadkanok</t>
  </si>
  <si>
    <t>Bischof Márton
Bischof Mátyás</t>
  </si>
  <si>
    <t>csapattagok
(54 fő)</t>
  </si>
  <si>
    <t>Elméleti feladat</t>
  </si>
  <si>
    <t>Agárvágta</t>
  </si>
  <si>
    <t>Szombat Renáta
Szombat Zoltán
Szombat Barnabás
Szombat Benedek</t>
  </si>
  <si>
    <t>Kórház 1</t>
  </si>
  <si>
    <t>Streicher Mátyás
Kamarás Judit
Szabóné Kiss Erzsébet</t>
  </si>
  <si>
    <t>Kórház 2</t>
  </si>
  <si>
    <t>Loridon Angéla
Birtalan Ildikó
Varga Gabriella
Élesné Vági Márta</t>
  </si>
  <si>
    <t>Kórház 3</t>
  </si>
  <si>
    <t>Kovács József
Kovács Józsefné
Zörényiné Süle Ágnes</t>
  </si>
  <si>
    <t>Völgység</t>
  </si>
  <si>
    <t>Thunder Fairy</t>
  </si>
  <si>
    <t>Sanci</t>
  </si>
  <si>
    <t>Gyalogkakukkok</t>
  </si>
  <si>
    <t>Böröcz-Boda Boglárka
Gerhardt Éva
Siklósi Dóra
Böröcz Ákos Márton</t>
  </si>
  <si>
    <t>1. ep. "Beépített" gödör</t>
  </si>
  <si>
    <t>2. ep. Jellegfa</t>
  </si>
  <si>
    <t>3. ep. Kútgyűrű</t>
  </si>
  <si>
    <t>4. ep. Csonkafa</t>
  </si>
  <si>
    <t>5. ep. Bokorcsoport</t>
  </si>
  <si>
    <t>7. ep. Növény felismerés</t>
  </si>
  <si>
    <t>8. ep. Növény felismerés</t>
  </si>
  <si>
    <t>9. ep. Növény felismerés</t>
  </si>
  <si>
    <t>10. ep. Növény felismerés</t>
  </si>
  <si>
    <t>11. Kút</t>
  </si>
  <si>
    <t>12. ep. Oldalmetszés</t>
  </si>
  <si>
    <t>13. ep. Iránymérés - Időmérés</t>
  </si>
  <si>
    <t>14. ep. Magasles</t>
  </si>
  <si>
    <t>17. ep. Magasles</t>
  </si>
  <si>
    <t>18. ep. Sózó mellett</t>
  </si>
  <si>
    <t>19. ep. Kút</t>
  </si>
  <si>
    <t>21. ep. Tűzrakóhely</t>
  </si>
  <si>
    <t>22. ep. Magassági pont</t>
  </si>
  <si>
    <t>15. ep. Távolságmérés (238 m)</t>
  </si>
  <si>
    <t>6. ep. Jellegfa - Időmérés</t>
  </si>
  <si>
    <t>20. ep. Dombtető - Időmérés</t>
  </si>
  <si>
    <t>Kiránduló csapat</t>
  </si>
  <si>
    <t>23. ep. Feladat (4)</t>
  </si>
  <si>
    <t>24. ep. Feladat (homokpuszta)</t>
  </si>
  <si>
    <t>25. ep. Feladat (13)</t>
  </si>
  <si>
    <t>4.</t>
  </si>
  <si>
    <t>8.</t>
  </si>
  <si>
    <t>Kelbert - Mókusok</t>
  </si>
  <si>
    <t>Kelbert Zoltán
Kelbert Boglárka
Kelbert Réka
Kelbert Martin</t>
  </si>
  <si>
    <t>Kiránduló csapat Török Erzsi túravezetésével (43 fő)</t>
  </si>
  <si>
    <t>csapattagok
(72 fő)</t>
  </si>
  <si>
    <t>Vizsolyi József
Majer Lenke
Heroldné Varga Csilla
Werner Ferenc</t>
  </si>
  <si>
    <t>15. ep. Távolságmérés 371 m</t>
  </si>
  <si>
    <t>Országos Középfokú Tájékozódási Túrabajnokság 
A csoport</t>
  </si>
  <si>
    <t>Országos Középfokú Tájékozódási Túrabajnokság 
B csoport</t>
  </si>
  <si>
    <t>Országos Középfokú Tájékozódási Túrabajnokság 
családi kategória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</si>
</sst>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MS Sans Serif"/>
      <charset val="238"/>
    </font>
    <font>
      <b/>
      <sz val="9"/>
      <name val="Arial Narrow"/>
      <family val="2"/>
      <charset val="238"/>
    </font>
    <font>
      <sz val="8.5"/>
      <name val="Arial Narrow"/>
      <family val="2"/>
      <charset val="238"/>
    </font>
    <font>
      <sz val="8"/>
      <name val="Arial Narrow"/>
      <family val="2"/>
      <charset val="238"/>
    </font>
    <font>
      <b/>
      <sz val="8.5"/>
      <name val="Arial Narrow"/>
      <family val="2"/>
      <charset val="238"/>
    </font>
    <font>
      <sz val="9"/>
      <name val="Arial Narrow"/>
      <family val="2"/>
      <charset val="238"/>
    </font>
    <font>
      <sz val="6"/>
      <name val="Arial Narrow"/>
      <family val="2"/>
      <charset val="238"/>
    </font>
    <font>
      <b/>
      <i/>
      <sz val="9"/>
      <name val="Arial Narrow"/>
      <family val="2"/>
      <charset val="238"/>
    </font>
    <font>
      <sz val="7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sz val="8"/>
      <name val="MS Sans Serif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7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/>
    <xf numFmtId="0" fontId="9" fillId="0" borderId="0" xfId="0" applyFont="1"/>
    <xf numFmtId="0" fontId="1" fillId="0" borderId="0" xfId="0" applyFont="1"/>
    <xf numFmtId="0" fontId="7" fillId="0" borderId="0" xfId="0" applyFont="1"/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/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textRotation="90" wrapText="1"/>
    </xf>
    <xf numFmtId="0" fontId="9" fillId="2" borderId="2" xfId="1" applyFont="1" applyFill="1" applyBorder="1" applyAlignment="1">
      <alignment horizontal="center" vertical="center" textRotation="90" wrapText="1"/>
    </xf>
    <xf numFmtId="0" fontId="12" fillId="7" borderId="2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 textRotation="90" wrapText="1"/>
    </xf>
    <xf numFmtId="0" fontId="9" fillId="0" borderId="0" xfId="1" applyFont="1"/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14" fillId="0" borderId="2" xfId="1" applyFont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7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164" fontId="3" fillId="0" borderId="2" xfId="1" applyNumberFormat="1" applyFont="1" applyBorder="1" applyAlignment="1">
      <alignment horizontal="center" vertical="center"/>
    </xf>
    <xf numFmtId="0" fontId="1" fillId="0" borderId="0" xfId="1" applyFont="1"/>
    <xf numFmtId="0" fontId="12" fillId="0" borderId="0" xfId="1" applyFont="1"/>
    <xf numFmtId="0" fontId="5" fillId="0" borderId="0" xfId="1" applyFont="1"/>
    <xf numFmtId="0" fontId="9" fillId="0" borderId="0" xfId="1" applyFont="1" applyAlignment="1">
      <alignment vertical="center"/>
    </xf>
    <xf numFmtId="0" fontId="6" fillId="0" borderId="0" xfId="1" applyFont="1"/>
    <xf numFmtId="0" fontId="13" fillId="0" borderId="0" xfId="1" applyFont="1"/>
    <xf numFmtId="0" fontId="9" fillId="6" borderId="0" xfId="1" applyFont="1" applyFill="1"/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horizontal="center"/>
    </xf>
    <xf numFmtId="0" fontId="14" fillId="0" borderId="2" xfId="1" applyFont="1" applyBorder="1" applyAlignment="1">
      <alignment horizontal="center"/>
    </xf>
    <xf numFmtId="0" fontId="3" fillId="6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5" borderId="2" xfId="1" applyFont="1" applyFill="1" applyBorder="1" applyAlignment="1">
      <alignment horizontal="center" wrapText="1"/>
    </xf>
    <xf numFmtId="0" fontId="3" fillId="6" borderId="2" xfId="1" applyFont="1" applyFill="1" applyBorder="1" applyAlignment="1">
      <alignment horizontal="center" wrapText="1"/>
    </xf>
    <xf numFmtId="0" fontId="3" fillId="5" borderId="2" xfId="1" applyFont="1" applyFill="1" applyBorder="1" applyAlignment="1">
      <alignment wrapText="1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3" borderId="2" xfId="0" applyFont="1" applyFill="1" applyBorder="1" applyAlignment="1">
      <alignment horizontal="center" textRotation="90" wrapText="1"/>
    </xf>
    <xf numFmtId="16" fontId="2" fillId="0" borderId="2" xfId="0" applyNumberFormat="1" applyFont="1" applyFill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textRotation="90" wrapText="1"/>
    </xf>
    <xf numFmtId="1" fontId="5" fillId="0" borderId="2" xfId="0" quotePrefix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textRotation="90" wrapText="1"/>
    </xf>
    <xf numFmtId="0" fontId="13" fillId="0" borderId="2" xfId="1" applyFont="1" applyBorder="1" applyAlignment="1">
      <alignment horizontal="center" textRotation="90" wrapText="1"/>
    </xf>
    <xf numFmtId="0" fontId="9" fillId="6" borderId="2" xfId="1" applyFont="1" applyFill="1" applyBorder="1" applyAlignment="1">
      <alignment horizontal="center" textRotation="90" wrapText="1"/>
    </xf>
    <xf numFmtId="0" fontId="9" fillId="5" borderId="2" xfId="1" applyFont="1" applyFill="1" applyBorder="1" applyAlignment="1">
      <alignment horizontal="center" textRotation="90" wrapText="1"/>
    </xf>
    <xf numFmtId="0" fontId="3" fillId="8" borderId="2" xfId="1" applyFont="1" applyFill="1" applyBorder="1" applyAlignment="1">
      <alignment horizontal="center" vertical="center"/>
    </xf>
    <xf numFmtId="0" fontId="3" fillId="8" borderId="2" xfId="1" applyFont="1" applyFill="1" applyBorder="1" applyAlignment="1">
      <alignment vertical="center"/>
    </xf>
    <xf numFmtId="0" fontId="3" fillId="8" borderId="2" xfId="1" applyFont="1" applyFill="1" applyBorder="1" applyAlignment="1">
      <alignment vertical="center" wrapText="1"/>
    </xf>
    <xf numFmtId="0" fontId="3" fillId="9" borderId="2" xfId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vertical="center"/>
    </xf>
    <xf numFmtId="0" fontId="3" fillId="9" borderId="2" xfId="1" applyFont="1" applyFill="1" applyBorder="1" applyAlignment="1">
      <alignment vertical="center" wrapText="1"/>
    </xf>
    <xf numFmtId="0" fontId="12" fillId="8" borderId="6" xfId="1" applyFont="1" applyFill="1" applyBorder="1" applyAlignment="1">
      <alignment textRotation="90" wrapText="1"/>
    </xf>
    <xf numFmtId="0" fontId="9" fillId="8" borderId="8" xfId="1" applyFont="1" applyFill="1" applyBorder="1"/>
    <xf numFmtId="0" fontId="9" fillId="8" borderId="10" xfId="1" applyFont="1" applyFill="1" applyBorder="1"/>
    <xf numFmtId="0" fontId="12" fillId="9" borderId="7" xfId="1" applyFont="1" applyFill="1" applyBorder="1" applyAlignment="1">
      <alignment textRotation="90" wrapText="1"/>
    </xf>
    <xf numFmtId="0" fontId="9" fillId="9" borderId="9" xfId="1" applyFont="1" applyFill="1" applyBorder="1"/>
    <xf numFmtId="0" fontId="12" fillId="9" borderId="9" xfId="1" applyFont="1" applyFill="1" applyBorder="1"/>
    <xf numFmtId="0" fontId="9" fillId="9" borderId="11" xfId="1" applyFont="1" applyFill="1" applyBorder="1"/>
    <xf numFmtId="0" fontId="9" fillId="0" borderId="8" xfId="1" applyFont="1" applyFill="1" applyBorder="1"/>
    <xf numFmtId="0" fontId="9" fillId="0" borderId="9" xfId="1" applyFont="1" applyFill="1" applyBorder="1"/>
    <xf numFmtId="0" fontId="3" fillId="9" borderId="2" xfId="1" applyFont="1" applyFill="1" applyBorder="1" applyAlignment="1">
      <alignment wrapText="1"/>
    </xf>
    <xf numFmtId="0" fontId="12" fillId="8" borderId="8" xfId="1" applyFont="1" applyFill="1" applyBorder="1" applyAlignment="1">
      <alignment horizontal="center"/>
    </xf>
    <xf numFmtId="0" fontId="9" fillId="0" borderId="12" xfId="1" applyFont="1" applyBorder="1"/>
    <xf numFmtId="0" fontId="12" fillId="9" borderId="6" xfId="1" applyFont="1" applyFill="1" applyBorder="1" applyAlignment="1">
      <alignment textRotation="90" wrapText="1"/>
    </xf>
    <xf numFmtId="0" fontId="9" fillId="9" borderId="12" xfId="1" applyFont="1" applyFill="1" applyBorder="1"/>
    <xf numFmtId="0" fontId="9" fillId="9" borderId="13" xfId="1" applyFont="1" applyFill="1" applyBorder="1"/>
    <xf numFmtId="2" fontId="12" fillId="9" borderId="12" xfId="1" applyNumberFormat="1" applyFont="1" applyFill="1" applyBorder="1" applyAlignment="1">
      <alignment horizontal="center" vertical="center"/>
    </xf>
    <xf numFmtId="0" fontId="12" fillId="9" borderId="12" xfId="1" applyFont="1" applyFill="1" applyBorder="1" applyAlignment="1">
      <alignment horizontal="center" vertical="center"/>
    </xf>
    <xf numFmtId="0" fontId="12" fillId="8" borderId="8" xfId="1" applyFont="1" applyFill="1" applyBorder="1" applyAlignment="1">
      <alignment horizontal="center" vertical="center"/>
    </xf>
    <xf numFmtId="0" fontId="12" fillId="9" borderId="9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9" fillId="8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vertical="center"/>
    </xf>
    <xf numFmtId="2" fontId="12" fillId="9" borderId="9" xfId="1" applyNumberFormat="1" applyFont="1" applyFill="1" applyBorder="1" applyAlignment="1">
      <alignment horizontal="center" vertical="center"/>
    </xf>
    <xf numFmtId="0" fontId="12" fillId="9" borderId="9" xfId="1" applyFont="1" applyFill="1" applyBorder="1" applyAlignment="1">
      <alignment horizontal="center" vertical="center"/>
    </xf>
    <xf numFmtId="2" fontId="12" fillId="8" borderId="8" xfId="1" applyNumberFormat="1" applyFont="1" applyFill="1" applyBorder="1" applyAlignment="1">
      <alignment horizontal="center" vertical="center"/>
    </xf>
    <xf numFmtId="0" fontId="9" fillId="8" borderId="8" xfId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4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2">
    <cellStyle name="Normál" xfId="0" builtinId="0"/>
    <cellStyle name="Normál_BAK 2007 B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"/>
  <sheetViews>
    <sheetView zoomScale="110" zoomScaleNormal="110" zoomScaleSheetLayoutView="100" workbookViewId="0">
      <pane xSplit="1" ySplit="1" topLeftCell="B2" activePane="bottomRight" state="frozen"/>
      <selection activeCell="G5" sqref="G5"/>
      <selection pane="topRight" activeCell="G5" sqref="G5"/>
      <selection pane="bottomLeft" activeCell="G5" sqref="G5"/>
      <selection pane="bottomRight"/>
    </sheetView>
  </sheetViews>
  <sheetFormatPr defaultColWidth="11.140625" defaultRowHeight="98.25" customHeight="1"/>
  <cols>
    <col min="1" max="2" width="3.42578125" style="12" customWidth="1"/>
    <col min="3" max="3" width="11.42578125" style="13" customWidth="1"/>
    <col min="4" max="4" width="9.7109375" style="14" customWidth="1"/>
    <col min="5" max="5" width="4.5703125" style="15" customWidth="1"/>
    <col min="6" max="6" width="3.140625" style="11" customWidth="1"/>
    <col min="7" max="8" width="3.140625" style="12" customWidth="1"/>
    <col min="9" max="14" width="3.140625" style="11" customWidth="1"/>
    <col min="15" max="15" width="3.28515625" style="25" customWidth="1"/>
    <col min="16" max="17" width="3.7109375" style="17" customWidth="1"/>
    <col min="18" max="18" width="3.28515625" style="16" customWidth="1"/>
    <col min="19" max="24" width="3.28515625" style="11" customWidth="1"/>
    <col min="25" max="25" width="3.28515625" style="25" customWidth="1"/>
    <col min="26" max="29" width="3.28515625" style="16" customWidth="1"/>
    <col min="30" max="30" width="3.28515625" style="25" customWidth="1"/>
    <col min="31" max="33" width="3.28515625" style="11" customWidth="1"/>
    <col min="34" max="34" width="3.28515625" style="25" customWidth="1"/>
    <col min="35" max="35" width="4.28515625" style="11" customWidth="1"/>
    <col min="36" max="36" width="3.85546875" style="11" customWidth="1"/>
    <col min="37" max="37" width="4.7109375" style="18" customWidth="1"/>
    <col min="38" max="16384" width="11.140625" style="11"/>
  </cols>
  <sheetData>
    <row r="1" spans="1:37" s="1" customFormat="1" ht="116.25" customHeight="1">
      <c r="A1" s="62" t="s">
        <v>34</v>
      </c>
      <c r="B1" s="62" t="s">
        <v>16</v>
      </c>
      <c r="C1" s="63" t="s">
        <v>109</v>
      </c>
      <c r="D1" s="63" t="s">
        <v>115</v>
      </c>
      <c r="E1" s="64" t="s">
        <v>6</v>
      </c>
      <c r="F1" s="65" t="s">
        <v>59</v>
      </c>
      <c r="G1" s="65" t="s">
        <v>61</v>
      </c>
      <c r="H1" s="65" t="s">
        <v>62</v>
      </c>
      <c r="I1" s="65" t="s">
        <v>63</v>
      </c>
      <c r="J1" s="65" t="s">
        <v>64</v>
      </c>
      <c r="K1" s="65" t="s">
        <v>65</v>
      </c>
      <c r="L1" s="65" t="s">
        <v>91</v>
      </c>
      <c r="M1" s="65" t="s">
        <v>40</v>
      </c>
      <c r="N1" s="65" t="s">
        <v>66</v>
      </c>
      <c r="O1" s="66" t="s">
        <v>1</v>
      </c>
      <c r="P1" s="65" t="s">
        <v>67</v>
      </c>
      <c r="Q1" s="65" t="s">
        <v>68</v>
      </c>
      <c r="R1" s="65" t="s">
        <v>69</v>
      </c>
      <c r="S1" s="65" t="s">
        <v>70</v>
      </c>
      <c r="T1" s="65" t="s">
        <v>71</v>
      </c>
      <c r="U1" s="65" t="s">
        <v>80</v>
      </c>
      <c r="V1" s="65" t="s">
        <v>72</v>
      </c>
      <c r="W1" s="65" t="s">
        <v>73</v>
      </c>
      <c r="X1" s="65" t="s">
        <v>74</v>
      </c>
      <c r="Y1" s="66" t="s">
        <v>1</v>
      </c>
      <c r="Z1" s="67" t="s">
        <v>75</v>
      </c>
      <c r="AA1" s="67" t="s">
        <v>121</v>
      </c>
      <c r="AB1" s="67" t="s">
        <v>76</v>
      </c>
      <c r="AC1" s="67" t="s">
        <v>77</v>
      </c>
      <c r="AD1" s="66" t="s">
        <v>1</v>
      </c>
      <c r="AE1" s="67" t="s">
        <v>78</v>
      </c>
      <c r="AF1" s="67" t="s">
        <v>79</v>
      </c>
      <c r="AG1" s="67" t="s">
        <v>81</v>
      </c>
      <c r="AH1" s="66" t="s">
        <v>2</v>
      </c>
      <c r="AI1" s="68" t="s">
        <v>3</v>
      </c>
      <c r="AJ1" s="68" t="s">
        <v>4</v>
      </c>
      <c r="AK1" s="69" t="s">
        <v>0</v>
      </c>
    </row>
    <row r="2" spans="1:37" s="10" customFormat="1" ht="27" customHeight="1">
      <c r="A2" s="5">
        <v>1</v>
      </c>
      <c r="B2" s="5">
        <v>1</v>
      </c>
      <c r="C2" s="20" t="s">
        <v>148</v>
      </c>
      <c r="D2" s="21" t="s">
        <v>42</v>
      </c>
      <c r="E2" s="5" t="s">
        <v>8</v>
      </c>
      <c r="F2" s="5"/>
      <c r="G2" s="5"/>
      <c r="H2" s="5"/>
      <c r="I2" s="5"/>
      <c r="J2" s="5"/>
      <c r="K2" s="5"/>
      <c r="L2" s="5">
        <v>5</v>
      </c>
      <c r="M2" s="5"/>
      <c r="N2" s="5"/>
      <c r="O2" s="24"/>
      <c r="P2" s="5"/>
      <c r="Q2" s="5"/>
      <c r="R2" s="7">
        <v>10</v>
      </c>
      <c r="S2" s="5"/>
      <c r="T2" s="5"/>
      <c r="U2" s="5"/>
      <c r="V2" s="5"/>
      <c r="W2" s="5"/>
      <c r="X2" s="5"/>
      <c r="Y2" s="24"/>
      <c r="Z2" s="7"/>
      <c r="AA2" s="7"/>
      <c r="AB2" s="7"/>
      <c r="AC2" s="7"/>
      <c r="AD2" s="24"/>
      <c r="AE2" s="5"/>
      <c r="AF2" s="5">
        <v>1</v>
      </c>
      <c r="AG2" s="5"/>
      <c r="AH2" s="24"/>
      <c r="AI2" s="8">
        <f>SUM(F2:N2,P2:X2,Z2:AC2,AE2:AG2)</f>
        <v>16</v>
      </c>
      <c r="AJ2" s="8">
        <f>SUM(O2,Y2,AD2,AH2)</f>
        <v>0</v>
      </c>
      <c r="AK2" s="9">
        <f>AI2+AJ2</f>
        <v>16</v>
      </c>
    </row>
    <row r="3" spans="1:37" s="10" customFormat="1" ht="22.5" customHeight="1">
      <c r="A3" s="5">
        <v>2</v>
      </c>
      <c r="B3" s="5">
        <v>2</v>
      </c>
      <c r="C3" s="20" t="s">
        <v>100</v>
      </c>
      <c r="D3" s="21" t="s">
        <v>101</v>
      </c>
      <c r="E3" s="5" t="s">
        <v>8</v>
      </c>
      <c r="F3" s="5"/>
      <c r="G3" s="5"/>
      <c r="H3" s="5">
        <v>30</v>
      </c>
      <c r="I3" s="5"/>
      <c r="J3" s="5"/>
      <c r="K3" s="5">
        <v>25</v>
      </c>
      <c r="L3" s="5"/>
      <c r="M3" s="5"/>
      <c r="N3" s="5"/>
      <c r="O3" s="24"/>
      <c r="P3" s="5"/>
      <c r="Q3" s="5"/>
      <c r="R3" s="7">
        <v>2</v>
      </c>
      <c r="S3" s="5"/>
      <c r="T3" s="5"/>
      <c r="U3" s="5"/>
      <c r="V3" s="5"/>
      <c r="W3" s="5"/>
      <c r="X3" s="5"/>
      <c r="Y3" s="24"/>
      <c r="Z3" s="7"/>
      <c r="AA3" s="7"/>
      <c r="AB3" s="7"/>
      <c r="AC3" s="7"/>
      <c r="AD3" s="24"/>
      <c r="AE3" s="5"/>
      <c r="AF3" s="5"/>
      <c r="AG3" s="5"/>
      <c r="AH3" s="24"/>
      <c r="AI3" s="8">
        <f t="shared" ref="AI3:AI11" si="0">SUM(F3:N3,P3:X3,Z3:AC3,AE3:AG3)</f>
        <v>57</v>
      </c>
      <c r="AJ3" s="8">
        <f t="shared" ref="AJ3:AJ11" si="1">SUM(O3,Y3,AD3,AH3)</f>
        <v>0</v>
      </c>
      <c r="AK3" s="9">
        <f t="shared" ref="AK3:AK11" si="2">AI3+AJ3</f>
        <v>57</v>
      </c>
    </row>
    <row r="4" spans="1:37" s="10" customFormat="1" ht="27" customHeight="1">
      <c r="A4" s="2">
        <v>3</v>
      </c>
      <c r="B4" s="27">
        <v>3</v>
      </c>
      <c r="C4" s="3" t="s">
        <v>43</v>
      </c>
      <c r="D4" s="21" t="s">
        <v>102</v>
      </c>
      <c r="E4" s="27" t="s">
        <v>8</v>
      </c>
      <c r="F4" s="5"/>
      <c r="G4" s="5"/>
      <c r="H4" s="5"/>
      <c r="I4" s="5"/>
      <c r="J4" s="5"/>
      <c r="K4" s="5">
        <v>25</v>
      </c>
      <c r="L4" s="5"/>
      <c r="M4" s="5"/>
      <c r="N4" s="5"/>
      <c r="O4" s="24">
        <v>8</v>
      </c>
      <c r="P4" s="5"/>
      <c r="Q4" s="5"/>
      <c r="R4" s="7"/>
      <c r="S4" s="5"/>
      <c r="T4" s="5"/>
      <c r="U4" s="5"/>
      <c r="V4" s="5"/>
      <c r="W4" s="5"/>
      <c r="X4" s="5"/>
      <c r="Y4" s="24">
        <v>4</v>
      </c>
      <c r="Z4" s="7"/>
      <c r="AA4" s="7"/>
      <c r="AB4" s="7"/>
      <c r="AC4" s="7"/>
      <c r="AD4" s="24"/>
      <c r="AE4" s="5">
        <v>60</v>
      </c>
      <c r="AF4" s="5">
        <v>11</v>
      </c>
      <c r="AG4" s="5"/>
      <c r="AH4" s="24"/>
      <c r="AI4" s="8">
        <f t="shared" si="0"/>
        <v>96</v>
      </c>
      <c r="AJ4" s="8">
        <f t="shared" si="1"/>
        <v>12</v>
      </c>
      <c r="AK4" s="9">
        <f t="shared" si="2"/>
        <v>108</v>
      </c>
    </row>
    <row r="5" spans="1:37" s="10" customFormat="1" ht="35.25" customHeight="1">
      <c r="A5" s="2">
        <v>4</v>
      </c>
      <c r="B5" s="27">
        <v>4</v>
      </c>
      <c r="C5" s="20" t="s">
        <v>7</v>
      </c>
      <c r="D5" s="21" t="s">
        <v>103</v>
      </c>
      <c r="E5" s="27" t="s">
        <v>8</v>
      </c>
      <c r="F5" s="5"/>
      <c r="G5" s="5"/>
      <c r="H5" s="5"/>
      <c r="I5" s="5"/>
      <c r="J5" s="5"/>
      <c r="K5" s="5">
        <v>25</v>
      </c>
      <c r="L5" s="5">
        <v>5</v>
      </c>
      <c r="M5" s="5"/>
      <c r="N5" s="5"/>
      <c r="O5" s="24"/>
      <c r="P5" s="5"/>
      <c r="Q5" s="5"/>
      <c r="R5" s="7">
        <v>5</v>
      </c>
      <c r="S5" s="5"/>
      <c r="T5" s="5"/>
      <c r="U5" s="5">
        <v>5</v>
      </c>
      <c r="V5" s="5"/>
      <c r="W5" s="5"/>
      <c r="X5" s="5"/>
      <c r="Y5" s="24">
        <v>10</v>
      </c>
      <c r="Z5" s="7"/>
      <c r="AA5" s="7"/>
      <c r="AB5" s="7">
        <v>60</v>
      </c>
      <c r="AC5" s="7"/>
      <c r="AD5" s="24"/>
      <c r="AE5" s="5"/>
      <c r="AF5" s="5">
        <v>1</v>
      </c>
      <c r="AG5" s="5"/>
      <c r="AH5" s="24"/>
      <c r="AI5" s="8">
        <f t="shared" si="0"/>
        <v>101</v>
      </c>
      <c r="AJ5" s="8">
        <f t="shared" si="1"/>
        <v>10</v>
      </c>
      <c r="AK5" s="9">
        <f t="shared" si="2"/>
        <v>111</v>
      </c>
    </row>
    <row r="6" spans="1:37" s="10" customFormat="1" ht="35.25" customHeight="1">
      <c r="A6" s="2">
        <v>5</v>
      </c>
      <c r="B6" s="27">
        <v>1</v>
      </c>
      <c r="C6" s="3" t="s">
        <v>44</v>
      </c>
      <c r="D6" s="4" t="s">
        <v>104</v>
      </c>
      <c r="E6" s="27" t="s">
        <v>9</v>
      </c>
      <c r="F6" s="5"/>
      <c r="G6" s="5"/>
      <c r="H6" s="5"/>
      <c r="I6" s="5"/>
      <c r="J6" s="5"/>
      <c r="K6" s="5">
        <v>25</v>
      </c>
      <c r="L6" s="5">
        <v>5</v>
      </c>
      <c r="M6" s="5">
        <v>60</v>
      </c>
      <c r="N6" s="5"/>
      <c r="O6" s="24">
        <v>18</v>
      </c>
      <c r="P6" s="5">
        <v>60</v>
      </c>
      <c r="Q6" s="5"/>
      <c r="R6" s="7">
        <v>2</v>
      </c>
      <c r="S6" s="5"/>
      <c r="T6" s="5"/>
      <c r="U6" s="5"/>
      <c r="V6" s="5"/>
      <c r="W6" s="5"/>
      <c r="X6" s="5"/>
      <c r="Y6" s="24"/>
      <c r="Z6" s="7"/>
      <c r="AA6" s="7"/>
      <c r="AB6" s="7"/>
      <c r="AC6" s="7"/>
      <c r="AD6" s="24"/>
      <c r="AE6" s="5"/>
      <c r="AF6" s="5">
        <v>2</v>
      </c>
      <c r="AG6" s="5"/>
      <c r="AH6" s="24"/>
      <c r="AI6" s="8">
        <f t="shared" si="0"/>
        <v>154</v>
      </c>
      <c r="AJ6" s="8">
        <f t="shared" si="1"/>
        <v>18</v>
      </c>
      <c r="AK6" s="9">
        <f t="shared" si="2"/>
        <v>172</v>
      </c>
    </row>
    <row r="7" spans="1:37" s="10" customFormat="1" ht="43.5" customHeight="1">
      <c r="A7" s="2">
        <v>6</v>
      </c>
      <c r="B7" s="27">
        <v>5</v>
      </c>
      <c r="C7" s="3" t="s">
        <v>105</v>
      </c>
      <c r="D7" s="4" t="s">
        <v>106</v>
      </c>
      <c r="E7" s="27" t="s">
        <v>8</v>
      </c>
      <c r="F7" s="5"/>
      <c r="G7" s="5"/>
      <c r="H7" s="5"/>
      <c r="I7" s="5">
        <v>30</v>
      </c>
      <c r="J7" s="5"/>
      <c r="K7" s="5"/>
      <c r="L7" s="5">
        <v>5</v>
      </c>
      <c r="M7" s="5">
        <v>60</v>
      </c>
      <c r="N7" s="5"/>
      <c r="O7" s="24">
        <v>2</v>
      </c>
      <c r="P7" s="5"/>
      <c r="Q7" s="5"/>
      <c r="R7" s="7"/>
      <c r="S7" s="5"/>
      <c r="T7" s="5">
        <v>60</v>
      </c>
      <c r="U7" s="5"/>
      <c r="V7" s="5"/>
      <c r="W7" s="5"/>
      <c r="X7" s="5"/>
      <c r="Y7" s="24"/>
      <c r="Z7" s="7"/>
      <c r="AA7" s="7"/>
      <c r="AB7" s="7"/>
      <c r="AC7" s="7"/>
      <c r="AD7" s="24"/>
      <c r="AE7" s="5">
        <v>60</v>
      </c>
      <c r="AF7" s="5">
        <v>1</v>
      </c>
      <c r="AG7" s="5"/>
      <c r="AH7" s="24"/>
      <c r="AI7" s="8">
        <f t="shared" si="0"/>
        <v>216</v>
      </c>
      <c r="AJ7" s="8">
        <f t="shared" si="1"/>
        <v>2</v>
      </c>
      <c r="AK7" s="9">
        <f t="shared" si="2"/>
        <v>218</v>
      </c>
    </row>
    <row r="8" spans="1:37" s="10" customFormat="1" ht="27" customHeight="1">
      <c r="A8" s="2">
        <v>7</v>
      </c>
      <c r="B8" s="27">
        <v>6</v>
      </c>
      <c r="C8" s="3" t="s">
        <v>107</v>
      </c>
      <c r="D8" s="4" t="s">
        <v>108</v>
      </c>
      <c r="E8" s="27" t="s">
        <v>8</v>
      </c>
      <c r="F8" s="5"/>
      <c r="G8" s="5">
        <v>100</v>
      </c>
      <c r="H8" s="5"/>
      <c r="I8" s="5"/>
      <c r="J8" s="5"/>
      <c r="K8" s="5">
        <v>25</v>
      </c>
      <c r="L8" s="5">
        <v>25</v>
      </c>
      <c r="M8" s="5">
        <v>60</v>
      </c>
      <c r="N8" s="5"/>
      <c r="O8" s="24">
        <v>12</v>
      </c>
      <c r="P8" s="5"/>
      <c r="Q8" s="5"/>
      <c r="R8" s="7">
        <v>9</v>
      </c>
      <c r="S8" s="5"/>
      <c r="T8" s="5">
        <v>60</v>
      </c>
      <c r="U8" s="5">
        <v>5</v>
      </c>
      <c r="V8" s="5"/>
      <c r="W8" s="5"/>
      <c r="X8" s="5"/>
      <c r="Y8" s="24">
        <v>2</v>
      </c>
      <c r="Z8" s="7"/>
      <c r="AA8" s="7">
        <v>10</v>
      </c>
      <c r="AB8" s="7"/>
      <c r="AC8" s="7"/>
      <c r="AD8" s="24"/>
      <c r="AE8" s="5"/>
      <c r="AF8" s="5">
        <v>6</v>
      </c>
      <c r="AG8" s="5"/>
      <c r="AH8" s="24"/>
      <c r="AI8" s="8">
        <f t="shared" si="0"/>
        <v>300</v>
      </c>
      <c r="AJ8" s="8">
        <f t="shared" si="1"/>
        <v>14</v>
      </c>
      <c r="AK8" s="9">
        <f t="shared" si="2"/>
        <v>314</v>
      </c>
    </row>
    <row r="9" spans="1:37" s="10" customFormat="1" ht="27" customHeight="1">
      <c r="A9" s="2">
        <v>8</v>
      </c>
      <c r="B9" s="27">
        <v>7</v>
      </c>
      <c r="C9" s="3" t="s">
        <v>110</v>
      </c>
      <c r="D9" s="4" t="s">
        <v>111</v>
      </c>
      <c r="E9" s="27" t="s">
        <v>8</v>
      </c>
      <c r="F9" s="5"/>
      <c r="G9" s="5">
        <v>30</v>
      </c>
      <c r="H9" s="5">
        <v>30</v>
      </c>
      <c r="I9" s="5">
        <v>30</v>
      </c>
      <c r="J9" s="5"/>
      <c r="K9" s="5"/>
      <c r="L9" s="5">
        <v>5</v>
      </c>
      <c r="M9" s="5"/>
      <c r="N9" s="5"/>
      <c r="O9" s="24">
        <v>22</v>
      </c>
      <c r="P9" s="5"/>
      <c r="Q9" s="5">
        <v>60</v>
      </c>
      <c r="R9" s="7">
        <v>14</v>
      </c>
      <c r="S9" s="5"/>
      <c r="T9" s="5"/>
      <c r="U9" s="5"/>
      <c r="V9" s="5"/>
      <c r="W9" s="5">
        <v>40</v>
      </c>
      <c r="X9" s="5"/>
      <c r="Y9" s="24"/>
      <c r="Z9" s="7"/>
      <c r="AA9" s="7"/>
      <c r="AB9" s="7"/>
      <c r="AC9" s="7"/>
      <c r="AD9" s="24">
        <v>10</v>
      </c>
      <c r="AE9" s="5">
        <v>60</v>
      </c>
      <c r="AF9" s="5"/>
      <c r="AG9" s="5">
        <v>60</v>
      </c>
      <c r="AH9" s="24"/>
      <c r="AI9" s="8">
        <f t="shared" si="0"/>
        <v>329</v>
      </c>
      <c r="AJ9" s="8">
        <f t="shared" si="1"/>
        <v>32</v>
      </c>
      <c r="AK9" s="9">
        <f t="shared" si="2"/>
        <v>361</v>
      </c>
    </row>
    <row r="10" spans="1:37" s="10" customFormat="1" ht="27" customHeight="1">
      <c r="A10" s="2">
        <v>9</v>
      </c>
      <c r="B10" s="27">
        <v>2</v>
      </c>
      <c r="C10" s="3" t="s">
        <v>112</v>
      </c>
      <c r="D10" s="4" t="s">
        <v>113</v>
      </c>
      <c r="E10" s="27" t="s">
        <v>9</v>
      </c>
      <c r="F10" s="5"/>
      <c r="G10" s="5">
        <v>30</v>
      </c>
      <c r="H10" s="5"/>
      <c r="I10" s="5"/>
      <c r="J10" s="5">
        <v>30</v>
      </c>
      <c r="K10" s="5">
        <v>25</v>
      </c>
      <c r="L10" s="5"/>
      <c r="M10" s="5">
        <v>60</v>
      </c>
      <c r="N10" s="5"/>
      <c r="O10" s="24"/>
      <c r="P10" s="5"/>
      <c r="Q10" s="5"/>
      <c r="R10" s="7">
        <v>1</v>
      </c>
      <c r="S10" s="5"/>
      <c r="T10" s="5">
        <v>60</v>
      </c>
      <c r="U10" s="5"/>
      <c r="V10" s="5"/>
      <c r="W10" s="5">
        <v>40</v>
      </c>
      <c r="X10" s="5"/>
      <c r="Y10" s="24">
        <v>4</v>
      </c>
      <c r="Z10" s="7"/>
      <c r="AA10" s="7"/>
      <c r="AB10" s="7"/>
      <c r="AC10" s="7"/>
      <c r="AD10" s="24">
        <v>200</v>
      </c>
      <c r="AE10" s="5"/>
      <c r="AF10" s="5">
        <v>41</v>
      </c>
      <c r="AG10" s="5">
        <v>60</v>
      </c>
      <c r="AH10" s="24">
        <v>10</v>
      </c>
      <c r="AI10" s="8">
        <f t="shared" si="0"/>
        <v>347</v>
      </c>
      <c r="AJ10" s="8">
        <f t="shared" si="1"/>
        <v>214</v>
      </c>
      <c r="AK10" s="9">
        <f t="shared" si="2"/>
        <v>561</v>
      </c>
    </row>
    <row r="11" spans="1:37" s="10" customFormat="1" ht="35.25" customHeight="1">
      <c r="A11" s="2">
        <v>10</v>
      </c>
      <c r="B11" s="27">
        <v>3</v>
      </c>
      <c r="C11" s="3" t="s">
        <v>45</v>
      </c>
      <c r="D11" s="4" t="s">
        <v>114</v>
      </c>
      <c r="E11" s="27" t="s">
        <v>9</v>
      </c>
      <c r="F11" s="5"/>
      <c r="G11" s="5">
        <v>100</v>
      </c>
      <c r="H11" s="5"/>
      <c r="I11" s="5">
        <v>100</v>
      </c>
      <c r="J11" s="5"/>
      <c r="K11" s="5">
        <v>25</v>
      </c>
      <c r="L11" s="5"/>
      <c r="M11" s="5">
        <v>60</v>
      </c>
      <c r="N11" s="5"/>
      <c r="O11" s="24">
        <v>44</v>
      </c>
      <c r="P11" s="5">
        <v>60</v>
      </c>
      <c r="Q11" s="5">
        <v>60</v>
      </c>
      <c r="R11" s="7">
        <v>7</v>
      </c>
      <c r="S11" s="5"/>
      <c r="T11" s="5">
        <v>60</v>
      </c>
      <c r="U11" s="5"/>
      <c r="V11" s="5"/>
      <c r="W11" s="5"/>
      <c r="X11" s="5"/>
      <c r="Y11" s="24">
        <v>36</v>
      </c>
      <c r="Z11" s="7"/>
      <c r="AA11" s="7">
        <v>30</v>
      </c>
      <c r="AB11" s="7"/>
      <c r="AC11" s="7"/>
      <c r="AD11" s="24">
        <v>6</v>
      </c>
      <c r="AE11" s="5">
        <v>60</v>
      </c>
      <c r="AF11" s="5">
        <v>4</v>
      </c>
      <c r="AG11" s="5"/>
      <c r="AH11" s="24">
        <v>2</v>
      </c>
      <c r="AI11" s="8">
        <f t="shared" si="0"/>
        <v>566</v>
      </c>
      <c r="AJ11" s="8">
        <f t="shared" si="1"/>
        <v>88</v>
      </c>
      <c r="AK11" s="9">
        <f t="shared" si="2"/>
        <v>654</v>
      </c>
    </row>
  </sheetData>
  <phoneticPr fontId="11" type="noConversion"/>
  <printOptions horizontalCentered="1" gridLines="1" gridLinesSet="0"/>
  <pageMargins left="0.19685039370078741" right="0.19685039370078741" top="0.70866141732283472" bottom="0.59055118110236227" header="0.51181102362204722" footer="0.23622047244094491"/>
  <pageSetup paperSize="9" fitToHeight="0" orientation="landscape" horizontalDpi="1200" verticalDpi="1200" r:id="rId1"/>
  <headerFooter alignWithMargins="0">
    <oddFooter>&amp;C&amp;"Arial Narrow,Normál"25. Bakancsos Atomkupa
Eredményértesítő&amp;R&amp;"Arial Narrow,Normál"2022.03.19.</oddFooter>
  </headerFooter>
  <ignoredErrors>
    <ignoredError sqref="AI4:AI5 AI7:AI8 AI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1"/>
  <sheetViews>
    <sheetView zoomScale="83" zoomScaleNormal="83" zoomScaleSheetLayoutView="100" workbookViewId="0">
      <pane xSplit="1" ySplit="1" topLeftCell="B2" activePane="bottomRight" state="frozen"/>
      <selection pane="topRight"/>
      <selection pane="bottomLeft"/>
      <selection pane="bottomRight" activeCell="AS13" sqref="AS13"/>
    </sheetView>
  </sheetViews>
  <sheetFormatPr defaultColWidth="11.140625" defaultRowHeight="98.25" customHeight="1"/>
  <cols>
    <col min="1" max="1" width="3.140625" style="12" customWidth="1"/>
    <col min="2" max="2" width="3.28515625" style="12" customWidth="1"/>
    <col min="3" max="3" width="11.42578125" style="13" customWidth="1"/>
    <col min="4" max="4" width="12.28515625" style="14" customWidth="1"/>
    <col min="5" max="5" width="4.5703125" style="23" customWidth="1"/>
    <col min="6" max="12" width="3.7109375" style="11" customWidth="1"/>
    <col min="13" max="15" width="3.28515625" style="12" customWidth="1"/>
    <col min="16" max="16" width="3.28515625" style="16" customWidth="1"/>
    <col min="17" max="17" width="3.28515625" style="12" customWidth="1"/>
    <col min="18" max="20" width="3.28515625" style="11" customWidth="1"/>
    <col min="21" max="21" width="3.7109375" style="11" bestFit="1" customWidth="1"/>
    <col min="22" max="27" width="3.28515625" style="11" customWidth="1"/>
    <col min="28" max="28" width="3.28515625" style="16" customWidth="1"/>
    <col min="29" max="30" width="3.5703125" style="17" bestFit="1" customWidth="1"/>
    <col min="31" max="33" width="3.28515625" style="11" customWidth="1"/>
    <col min="34" max="34" width="3.85546875" style="11" bestFit="1" customWidth="1"/>
    <col min="35" max="35" width="3.28515625" style="18" customWidth="1"/>
    <col min="36" max="36" width="3.85546875" style="19" bestFit="1" customWidth="1"/>
    <col min="37" max="16384" width="11.140625" style="11"/>
  </cols>
  <sheetData>
    <row r="1" spans="1:36" s="1" customFormat="1" ht="120" customHeight="1">
      <c r="A1" s="62" t="s">
        <v>35</v>
      </c>
      <c r="B1" s="62" t="s">
        <v>16</v>
      </c>
      <c r="C1" s="63" t="s">
        <v>151</v>
      </c>
      <c r="D1" s="63" t="s">
        <v>150</v>
      </c>
      <c r="E1" s="64" t="s">
        <v>6</v>
      </c>
      <c r="F1" s="65" t="s">
        <v>59</v>
      </c>
      <c r="G1" s="65" t="s">
        <v>82</v>
      </c>
      <c r="H1" s="65" t="s">
        <v>83</v>
      </c>
      <c r="I1" s="65" t="s">
        <v>60</v>
      </c>
      <c r="J1" s="65" t="s">
        <v>64</v>
      </c>
      <c r="K1" s="65" t="s">
        <v>65</v>
      </c>
      <c r="L1" s="65" t="s">
        <v>90</v>
      </c>
      <c r="M1" s="65" t="s">
        <v>84</v>
      </c>
      <c r="N1" s="65" t="s">
        <v>85</v>
      </c>
      <c r="O1" s="65" t="s">
        <v>86</v>
      </c>
      <c r="P1" s="70" t="s">
        <v>1</v>
      </c>
      <c r="Q1" s="65" t="s">
        <v>41</v>
      </c>
      <c r="R1" s="65" t="s">
        <v>87</v>
      </c>
      <c r="S1" s="65" t="s">
        <v>88</v>
      </c>
      <c r="T1" s="65" t="s">
        <v>89</v>
      </c>
      <c r="U1" s="65" t="s">
        <v>92</v>
      </c>
      <c r="V1" s="65" t="s">
        <v>93</v>
      </c>
      <c r="W1" s="65" t="s">
        <v>94</v>
      </c>
      <c r="X1" s="65" t="s">
        <v>120</v>
      </c>
      <c r="Y1" s="65" t="s">
        <v>95</v>
      </c>
      <c r="Z1" s="65" t="s">
        <v>96</v>
      </c>
      <c r="AA1" s="65" t="s">
        <v>97</v>
      </c>
      <c r="AB1" s="70" t="s">
        <v>1</v>
      </c>
      <c r="AC1" s="65" t="s">
        <v>98</v>
      </c>
      <c r="AD1" s="65" t="s">
        <v>99</v>
      </c>
      <c r="AE1" s="65" t="s">
        <v>79</v>
      </c>
      <c r="AF1" s="65" t="s">
        <v>81</v>
      </c>
      <c r="AG1" s="70" t="s">
        <v>2</v>
      </c>
      <c r="AH1" s="68" t="s">
        <v>3</v>
      </c>
      <c r="AI1" s="68" t="s">
        <v>4</v>
      </c>
      <c r="AJ1" s="69" t="s">
        <v>0</v>
      </c>
    </row>
    <row r="2" spans="1:36" s="10" customFormat="1" ht="35.25" customHeight="1">
      <c r="A2" s="5">
        <v>1</v>
      </c>
      <c r="B2" s="8">
        <v>1</v>
      </c>
      <c r="C2" s="20" t="s">
        <v>116</v>
      </c>
      <c r="D2" s="21" t="s">
        <v>117</v>
      </c>
      <c r="E2" s="22" t="s">
        <v>10</v>
      </c>
      <c r="F2" s="5"/>
      <c r="G2" s="5"/>
      <c r="H2" s="5">
        <v>30</v>
      </c>
      <c r="I2" s="5"/>
      <c r="J2" s="5"/>
      <c r="K2" s="5">
        <v>25</v>
      </c>
      <c r="L2" s="5"/>
      <c r="M2" s="5"/>
      <c r="N2" s="5"/>
      <c r="O2" s="5"/>
      <c r="P2" s="6"/>
      <c r="Q2" s="5"/>
      <c r="R2" s="5"/>
      <c r="S2" s="5"/>
      <c r="T2" s="5">
        <v>7</v>
      </c>
      <c r="U2" s="5"/>
      <c r="V2" s="5"/>
      <c r="W2" s="5"/>
      <c r="X2" s="5">
        <v>10</v>
      </c>
      <c r="Y2" s="5"/>
      <c r="Z2" s="5"/>
      <c r="AA2" s="5"/>
      <c r="AB2" s="6"/>
      <c r="AC2" s="5"/>
      <c r="AD2" s="5"/>
      <c r="AE2" s="5"/>
      <c r="AF2" s="5">
        <v>60</v>
      </c>
      <c r="AG2" s="6"/>
      <c r="AH2" s="8">
        <f t="shared" ref="AH2:AH20" si="0">SUM(F2:O2,Q2:AA2,AC2:AF2)</f>
        <v>132</v>
      </c>
      <c r="AI2" s="8">
        <f t="shared" ref="AI2:AI20" si="1">SUM(P2,AB2,AG2)</f>
        <v>0</v>
      </c>
      <c r="AJ2" s="9">
        <f t="shared" ref="AJ2:AJ20" si="2">AH2+AI2</f>
        <v>132</v>
      </c>
    </row>
    <row r="3" spans="1:36" s="10" customFormat="1" ht="27" customHeight="1">
      <c r="A3" s="5">
        <v>2</v>
      </c>
      <c r="B3" s="8">
        <v>1</v>
      </c>
      <c r="C3" s="3" t="s">
        <v>39</v>
      </c>
      <c r="D3" s="21" t="s">
        <v>131</v>
      </c>
      <c r="E3" s="22" t="s">
        <v>11</v>
      </c>
      <c r="F3" s="5"/>
      <c r="G3" s="5"/>
      <c r="H3" s="5"/>
      <c r="I3" s="5"/>
      <c r="J3" s="5"/>
      <c r="K3" s="5">
        <v>25</v>
      </c>
      <c r="L3" s="5"/>
      <c r="M3" s="5">
        <v>60</v>
      </c>
      <c r="N3" s="5"/>
      <c r="O3" s="5"/>
      <c r="P3" s="6">
        <v>20</v>
      </c>
      <c r="Q3" s="5"/>
      <c r="R3" s="5"/>
      <c r="S3" s="5"/>
      <c r="T3" s="5">
        <v>13</v>
      </c>
      <c r="U3" s="5"/>
      <c r="V3" s="5"/>
      <c r="W3" s="5"/>
      <c r="X3" s="5"/>
      <c r="Y3" s="5"/>
      <c r="Z3" s="5">
        <v>60</v>
      </c>
      <c r="AA3" s="5"/>
      <c r="AB3" s="6"/>
      <c r="AC3" s="5"/>
      <c r="AD3" s="5"/>
      <c r="AE3" s="5">
        <v>3</v>
      </c>
      <c r="AF3" s="5"/>
      <c r="AG3" s="6"/>
      <c r="AH3" s="8">
        <f t="shared" si="0"/>
        <v>161</v>
      </c>
      <c r="AI3" s="8">
        <f t="shared" si="1"/>
        <v>20</v>
      </c>
      <c r="AJ3" s="9">
        <f t="shared" si="2"/>
        <v>181</v>
      </c>
    </row>
    <row r="4" spans="1:36" s="10" customFormat="1" ht="35.25" customHeight="1">
      <c r="A4" s="5">
        <v>3</v>
      </c>
      <c r="B4" s="8">
        <v>2</v>
      </c>
      <c r="C4" s="3" t="s">
        <v>129</v>
      </c>
      <c r="D4" s="21" t="s">
        <v>130</v>
      </c>
      <c r="E4" s="22" t="s">
        <v>11</v>
      </c>
      <c r="F4" s="5"/>
      <c r="G4" s="5"/>
      <c r="H4" s="5"/>
      <c r="I4" s="5"/>
      <c r="J4" s="5"/>
      <c r="K4" s="5">
        <v>25</v>
      </c>
      <c r="L4" s="5"/>
      <c r="M4" s="5">
        <v>60</v>
      </c>
      <c r="N4" s="5"/>
      <c r="O4" s="5"/>
      <c r="P4" s="6">
        <v>26</v>
      </c>
      <c r="Q4" s="5"/>
      <c r="R4" s="5"/>
      <c r="S4" s="5"/>
      <c r="T4" s="5">
        <v>8</v>
      </c>
      <c r="U4" s="5"/>
      <c r="V4" s="5"/>
      <c r="W4" s="5"/>
      <c r="X4" s="5"/>
      <c r="Y4" s="5">
        <v>60</v>
      </c>
      <c r="Z4" s="5"/>
      <c r="AA4" s="5"/>
      <c r="AB4" s="6"/>
      <c r="AC4" s="5"/>
      <c r="AD4" s="5"/>
      <c r="AE4" s="5">
        <v>4</v>
      </c>
      <c r="AF4" s="5"/>
      <c r="AG4" s="6"/>
      <c r="AH4" s="8">
        <f t="shared" si="0"/>
        <v>157</v>
      </c>
      <c r="AI4" s="8">
        <f t="shared" si="1"/>
        <v>26</v>
      </c>
      <c r="AJ4" s="9">
        <f t="shared" si="2"/>
        <v>183</v>
      </c>
    </row>
    <row r="5" spans="1:36" s="10" customFormat="1" ht="35.25" customHeight="1">
      <c r="A5" s="5">
        <v>4</v>
      </c>
      <c r="B5" s="8">
        <v>2</v>
      </c>
      <c r="C5" s="20" t="s">
        <v>118</v>
      </c>
      <c r="D5" s="21" t="s">
        <v>119</v>
      </c>
      <c r="E5" s="22" t="s">
        <v>10</v>
      </c>
      <c r="F5" s="5"/>
      <c r="G5" s="5"/>
      <c r="H5" s="5"/>
      <c r="I5" s="5"/>
      <c r="J5" s="5"/>
      <c r="K5" s="5"/>
      <c r="L5" s="5"/>
      <c r="M5" s="5"/>
      <c r="N5" s="5"/>
      <c r="O5" s="5"/>
      <c r="P5" s="6"/>
      <c r="Q5" s="5"/>
      <c r="R5" s="5">
        <v>60</v>
      </c>
      <c r="S5" s="5"/>
      <c r="T5" s="5">
        <v>37</v>
      </c>
      <c r="U5" s="5">
        <v>60</v>
      </c>
      <c r="V5" s="5"/>
      <c r="W5" s="5"/>
      <c r="X5" s="5"/>
      <c r="Y5" s="5"/>
      <c r="Z5" s="5"/>
      <c r="AA5" s="5"/>
      <c r="AB5" s="6"/>
      <c r="AC5" s="5"/>
      <c r="AD5" s="5"/>
      <c r="AE5" s="5">
        <v>26</v>
      </c>
      <c r="AF5" s="5"/>
      <c r="AG5" s="6"/>
      <c r="AH5" s="8">
        <f t="shared" si="0"/>
        <v>183</v>
      </c>
      <c r="AI5" s="8">
        <f t="shared" si="1"/>
        <v>0</v>
      </c>
      <c r="AJ5" s="9">
        <f t="shared" si="2"/>
        <v>183</v>
      </c>
    </row>
    <row r="6" spans="1:36" s="10" customFormat="1" ht="27" customHeight="1">
      <c r="A6" s="5">
        <v>5</v>
      </c>
      <c r="B6" s="71">
        <v>3</v>
      </c>
      <c r="C6" s="3" t="s">
        <v>38</v>
      </c>
      <c r="D6" s="21" t="s">
        <v>17</v>
      </c>
      <c r="E6" s="22" t="s">
        <v>10</v>
      </c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5"/>
      <c r="R6" s="5">
        <v>60</v>
      </c>
      <c r="S6" s="5"/>
      <c r="T6" s="5">
        <v>15</v>
      </c>
      <c r="U6" s="5"/>
      <c r="V6" s="5"/>
      <c r="W6" s="5"/>
      <c r="X6" s="5"/>
      <c r="Y6" s="5">
        <v>60</v>
      </c>
      <c r="Z6" s="5"/>
      <c r="AA6" s="5"/>
      <c r="AB6" s="6"/>
      <c r="AC6" s="5">
        <v>60</v>
      </c>
      <c r="AD6" s="5"/>
      <c r="AE6" s="5">
        <v>4</v>
      </c>
      <c r="AF6" s="5"/>
      <c r="AG6" s="6"/>
      <c r="AH6" s="8">
        <f t="shared" si="0"/>
        <v>199</v>
      </c>
      <c r="AI6" s="8">
        <f t="shared" si="1"/>
        <v>0</v>
      </c>
      <c r="AJ6" s="9">
        <f t="shared" si="2"/>
        <v>199</v>
      </c>
    </row>
    <row r="7" spans="1:36" s="10" customFormat="1" ht="27" customHeight="1">
      <c r="A7" s="5">
        <v>6</v>
      </c>
      <c r="B7" s="71">
        <v>4</v>
      </c>
      <c r="C7" s="20" t="s">
        <v>122</v>
      </c>
      <c r="D7" s="21" t="s">
        <v>18</v>
      </c>
      <c r="E7" s="22" t="s">
        <v>10</v>
      </c>
      <c r="F7" s="5"/>
      <c r="G7" s="5"/>
      <c r="H7" s="5"/>
      <c r="I7" s="5"/>
      <c r="J7" s="5"/>
      <c r="K7" s="5">
        <v>25</v>
      </c>
      <c r="L7" s="5"/>
      <c r="M7" s="5">
        <v>60</v>
      </c>
      <c r="N7" s="5"/>
      <c r="O7" s="5"/>
      <c r="P7" s="6">
        <v>36</v>
      </c>
      <c r="Q7" s="5"/>
      <c r="R7" s="5"/>
      <c r="S7" s="5"/>
      <c r="T7" s="5">
        <v>5</v>
      </c>
      <c r="U7" s="5"/>
      <c r="V7" s="5"/>
      <c r="W7" s="5"/>
      <c r="X7" s="5"/>
      <c r="Y7" s="5">
        <v>60</v>
      </c>
      <c r="Z7" s="5"/>
      <c r="AA7" s="5"/>
      <c r="AB7" s="6">
        <v>18</v>
      </c>
      <c r="AC7" s="5"/>
      <c r="AD7" s="5"/>
      <c r="AE7" s="5">
        <v>8</v>
      </c>
      <c r="AF7" s="5"/>
      <c r="AG7" s="6"/>
      <c r="AH7" s="8">
        <f t="shared" si="0"/>
        <v>158</v>
      </c>
      <c r="AI7" s="8">
        <f t="shared" si="1"/>
        <v>54</v>
      </c>
      <c r="AJ7" s="9">
        <f t="shared" si="2"/>
        <v>212</v>
      </c>
    </row>
    <row r="8" spans="1:36" ht="27" customHeight="1">
      <c r="A8" s="5">
        <v>7</v>
      </c>
      <c r="B8" s="8">
        <v>5</v>
      </c>
      <c r="C8" s="20" t="s">
        <v>123</v>
      </c>
      <c r="D8" s="21" t="s">
        <v>124</v>
      </c>
      <c r="E8" s="22" t="s">
        <v>10</v>
      </c>
      <c r="F8" s="5"/>
      <c r="G8" s="5"/>
      <c r="H8" s="5">
        <v>30</v>
      </c>
      <c r="I8" s="5"/>
      <c r="J8" s="5"/>
      <c r="K8" s="5">
        <v>25</v>
      </c>
      <c r="L8" s="5">
        <v>5</v>
      </c>
      <c r="M8" s="5">
        <v>60</v>
      </c>
      <c r="N8" s="5"/>
      <c r="O8" s="5"/>
      <c r="P8" s="6">
        <v>4</v>
      </c>
      <c r="Q8" s="5"/>
      <c r="R8" s="5"/>
      <c r="S8" s="5"/>
      <c r="T8" s="5"/>
      <c r="U8" s="5"/>
      <c r="V8" s="5"/>
      <c r="W8" s="5"/>
      <c r="X8" s="5">
        <v>30</v>
      </c>
      <c r="Y8" s="5">
        <v>60</v>
      </c>
      <c r="Z8" s="5"/>
      <c r="AA8" s="5"/>
      <c r="AB8" s="6">
        <v>2</v>
      </c>
      <c r="AC8" s="5"/>
      <c r="AD8" s="5"/>
      <c r="AE8" s="5">
        <v>1</v>
      </c>
      <c r="AF8" s="5"/>
      <c r="AG8" s="6">
        <v>10</v>
      </c>
      <c r="AH8" s="8">
        <f t="shared" si="0"/>
        <v>211</v>
      </c>
      <c r="AI8" s="8">
        <f t="shared" si="1"/>
        <v>16</v>
      </c>
      <c r="AJ8" s="9">
        <f t="shared" si="2"/>
        <v>227</v>
      </c>
    </row>
    <row r="9" spans="1:36" ht="27" customHeight="1">
      <c r="A9" s="5">
        <v>8</v>
      </c>
      <c r="B9" s="8">
        <v>6</v>
      </c>
      <c r="C9" s="20" t="s">
        <v>13</v>
      </c>
      <c r="D9" s="21" t="s">
        <v>14</v>
      </c>
      <c r="E9" s="22" t="s">
        <v>10</v>
      </c>
      <c r="F9" s="5"/>
      <c r="G9" s="5"/>
      <c r="H9" s="5"/>
      <c r="I9" s="5"/>
      <c r="J9" s="5"/>
      <c r="K9" s="5">
        <v>25</v>
      </c>
      <c r="L9" s="5"/>
      <c r="M9" s="5">
        <v>60</v>
      </c>
      <c r="N9" s="5"/>
      <c r="O9" s="5"/>
      <c r="P9" s="6"/>
      <c r="Q9" s="5"/>
      <c r="R9" s="5"/>
      <c r="S9" s="5"/>
      <c r="T9" s="5">
        <v>12</v>
      </c>
      <c r="U9" s="5"/>
      <c r="V9" s="5"/>
      <c r="W9" s="5"/>
      <c r="X9" s="5">
        <v>10</v>
      </c>
      <c r="Y9" s="5">
        <v>60</v>
      </c>
      <c r="Z9" s="5"/>
      <c r="AA9" s="5"/>
      <c r="AB9" s="6"/>
      <c r="AC9" s="5"/>
      <c r="AD9" s="5"/>
      <c r="AE9" s="5"/>
      <c r="AF9" s="5">
        <v>60</v>
      </c>
      <c r="AG9" s="6"/>
      <c r="AH9" s="8">
        <f t="shared" si="0"/>
        <v>227</v>
      </c>
      <c r="AI9" s="8">
        <f t="shared" si="1"/>
        <v>0</v>
      </c>
      <c r="AJ9" s="9">
        <f t="shared" si="2"/>
        <v>227</v>
      </c>
    </row>
    <row r="10" spans="1:36" ht="27" customHeight="1">
      <c r="A10" s="5">
        <v>9</v>
      </c>
      <c r="B10" s="8">
        <v>3</v>
      </c>
      <c r="C10" s="3" t="s">
        <v>12</v>
      </c>
      <c r="D10" s="21" t="s">
        <v>132</v>
      </c>
      <c r="E10" s="22" t="s">
        <v>11</v>
      </c>
      <c r="F10" s="5"/>
      <c r="G10" s="5"/>
      <c r="H10" s="5">
        <v>30</v>
      </c>
      <c r="I10" s="5"/>
      <c r="J10" s="5"/>
      <c r="K10" s="5">
        <v>25</v>
      </c>
      <c r="L10" s="5">
        <v>5</v>
      </c>
      <c r="M10" s="5">
        <v>60</v>
      </c>
      <c r="N10" s="5"/>
      <c r="O10" s="5"/>
      <c r="P10" s="6"/>
      <c r="Q10" s="5"/>
      <c r="R10" s="5">
        <v>60</v>
      </c>
      <c r="S10" s="5"/>
      <c r="T10" s="5"/>
      <c r="U10" s="5"/>
      <c r="V10" s="5"/>
      <c r="W10" s="5"/>
      <c r="X10" s="5">
        <v>30</v>
      </c>
      <c r="Y10" s="5">
        <v>60</v>
      </c>
      <c r="Z10" s="5"/>
      <c r="AA10" s="5"/>
      <c r="AB10" s="6">
        <v>2</v>
      </c>
      <c r="AC10" s="5"/>
      <c r="AD10" s="5"/>
      <c r="AE10" s="5"/>
      <c r="AF10" s="5"/>
      <c r="AG10" s="6"/>
      <c r="AH10" s="8">
        <f t="shared" si="0"/>
        <v>270</v>
      </c>
      <c r="AI10" s="8">
        <f t="shared" si="1"/>
        <v>2</v>
      </c>
      <c r="AJ10" s="9">
        <f t="shared" si="2"/>
        <v>272</v>
      </c>
    </row>
    <row r="11" spans="1:36" ht="35.25" customHeight="1">
      <c r="A11" s="2">
        <v>10</v>
      </c>
      <c r="B11" s="26">
        <v>1</v>
      </c>
      <c r="C11" s="3" t="s">
        <v>133</v>
      </c>
      <c r="D11" s="21" t="s">
        <v>134</v>
      </c>
      <c r="E11" s="22" t="s">
        <v>152</v>
      </c>
      <c r="F11" s="5"/>
      <c r="G11" s="5"/>
      <c r="H11" s="5"/>
      <c r="I11" s="5"/>
      <c r="J11" s="5"/>
      <c r="K11" s="5">
        <v>25</v>
      </c>
      <c r="L11" s="5">
        <v>15</v>
      </c>
      <c r="M11" s="5">
        <v>60</v>
      </c>
      <c r="N11" s="5"/>
      <c r="O11" s="5"/>
      <c r="P11" s="6">
        <v>18</v>
      </c>
      <c r="Q11" s="5"/>
      <c r="R11" s="5"/>
      <c r="S11" s="5"/>
      <c r="T11" s="5">
        <v>12</v>
      </c>
      <c r="U11" s="5">
        <v>60</v>
      </c>
      <c r="V11" s="5"/>
      <c r="W11" s="5"/>
      <c r="X11" s="5">
        <v>10</v>
      </c>
      <c r="Y11" s="5"/>
      <c r="Z11" s="5"/>
      <c r="AA11" s="5"/>
      <c r="AB11" s="6"/>
      <c r="AC11" s="5"/>
      <c r="AD11" s="5"/>
      <c r="AE11" s="5">
        <v>13</v>
      </c>
      <c r="AF11" s="5">
        <v>60</v>
      </c>
      <c r="AG11" s="6"/>
      <c r="AH11" s="8">
        <f t="shared" si="0"/>
        <v>255</v>
      </c>
      <c r="AI11" s="8">
        <f t="shared" si="1"/>
        <v>18</v>
      </c>
      <c r="AJ11" s="9">
        <f t="shared" si="2"/>
        <v>273</v>
      </c>
    </row>
    <row r="12" spans="1:36" ht="27" customHeight="1">
      <c r="A12" s="2">
        <v>11</v>
      </c>
      <c r="B12" s="26">
        <v>4</v>
      </c>
      <c r="C12" s="3" t="s">
        <v>135</v>
      </c>
      <c r="D12" s="21" t="s">
        <v>136</v>
      </c>
      <c r="E12" s="22" t="s">
        <v>11</v>
      </c>
      <c r="F12" s="5"/>
      <c r="G12" s="5"/>
      <c r="H12" s="5"/>
      <c r="I12" s="5"/>
      <c r="J12" s="5"/>
      <c r="K12" s="5">
        <v>25</v>
      </c>
      <c r="L12" s="5"/>
      <c r="M12" s="5">
        <v>60</v>
      </c>
      <c r="N12" s="5">
        <v>60</v>
      </c>
      <c r="O12" s="5"/>
      <c r="P12" s="6">
        <v>18</v>
      </c>
      <c r="Q12" s="5"/>
      <c r="R12" s="5">
        <v>60</v>
      </c>
      <c r="S12" s="5"/>
      <c r="T12" s="5">
        <v>33</v>
      </c>
      <c r="U12" s="5"/>
      <c r="V12" s="5"/>
      <c r="W12" s="5"/>
      <c r="X12" s="5"/>
      <c r="Y12" s="5"/>
      <c r="Z12" s="5"/>
      <c r="AA12" s="5"/>
      <c r="AB12" s="6">
        <v>4</v>
      </c>
      <c r="AC12" s="5"/>
      <c r="AD12" s="5"/>
      <c r="AE12" s="5">
        <v>29</v>
      </c>
      <c r="AF12" s="5"/>
      <c r="AG12" s="6"/>
      <c r="AH12" s="8">
        <f t="shared" si="0"/>
        <v>267</v>
      </c>
      <c r="AI12" s="8">
        <f t="shared" si="1"/>
        <v>22</v>
      </c>
      <c r="AJ12" s="9">
        <f t="shared" si="2"/>
        <v>289</v>
      </c>
    </row>
    <row r="13" spans="1:36" ht="35.25" customHeight="1">
      <c r="A13" s="2">
        <v>12</v>
      </c>
      <c r="B13" s="26">
        <v>5</v>
      </c>
      <c r="C13" s="20" t="s">
        <v>137</v>
      </c>
      <c r="D13" s="21" t="s">
        <v>138</v>
      </c>
      <c r="E13" s="22" t="s">
        <v>11</v>
      </c>
      <c r="F13" s="5"/>
      <c r="G13" s="5"/>
      <c r="H13" s="5"/>
      <c r="I13" s="5"/>
      <c r="J13" s="5"/>
      <c r="K13" s="5">
        <v>25</v>
      </c>
      <c r="L13" s="5"/>
      <c r="M13" s="5"/>
      <c r="N13" s="5"/>
      <c r="O13" s="5"/>
      <c r="P13" s="6">
        <v>38</v>
      </c>
      <c r="Q13" s="5"/>
      <c r="R13" s="5"/>
      <c r="S13" s="5"/>
      <c r="T13" s="5">
        <v>15</v>
      </c>
      <c r="U13" s="5">
        <v>60</v>
      </c>
      <c r="V13" s="5"/>
      <c r="W13" s="5"/>
      <c r="X13" s="5">
        <v>30</v>
      </c>
      <c r="Y13" s="5">
        <v>60</v>
      </c>
      <c r="Z13" s="5"/>
      <c r="AA13" s="5"/>
      <c r="AB13" s="6"/>
      <c r="AC13" s="5"/>
      <c r="AD13" s="5"/>
      <c r="AE13" s="5">
        <v>21</v>
      </c>
      <c r="AF13" s="5">
        <v>60</v>
      </c>
      <c r="AG13" s="6"/>
      <c r="AH13" s="8">
        <f t="shared" si="0"/>
        <v>271</v>
      </c>
      <c r="AI13" s="8">
        <f t="shared" si="1"/>
        <v>38</v>
      </c>
      <c r="AJ13" s="9">
        <f t="shared" si="2"/>
        <v>309</v>
      </c>
    </row>
    <row r="14" spans="1:36" ht="27" customHeight="1">
      <c r="A14" s="2">
        <v>13</v>
      </c>
      <c r="B14" s="26">
        <v>6</v>
      </c>
      <c r="C14" s="3" t="s">
        <v>139</v>
      </c>
      <c r="D14" s="21" t="s">
        <v>140</v>
      </c>
      <c r="E14" s="22" t="s">
        <v>11</v>
      </c>
      <c r="F14" s="5"/>
      <c r="G14" s="5"/>
      <c r="H14" s="5"/>
      <c r="I14" s="5"/>
      <c r="J14" s="5"/>
      <c r="K14" s="5">
        <v>25</v>
      </c>
      <c r="L14" s="5"/>
      <c r="M14" s="5"/>
      <c r="N14" s="5">
        <v>60</v>
      </c>
      <c r="O14" s="5"/>
      <c r="P14" s="6">
        <v>38</v>
      </c>
      <c r="Q14" s="5"/>
      <c r="R14" s="5"/>
      <c r="S14" s="5"/>
      <c r="T14" s="5">
        <v>8</v>
      </c>
      <c r="U14" s="5"/>
      <c r="V14" s="5"/>
      <c r="W14" s="5"/>
      <c r="X14" s="5"/>
      <c r="Y14" s="5">
        <v>60</v>
      </c>
      <c r="Z14" s="5">
        <v>60</v>
      </c>
      <c r="AA14" s="5"/>
      <c r="AB14" s="6">
        <v>4</v>
      </c>
      <c r="AC14" s="5">
        <v>60</v>
      </c>
      <c r="AD14" s="5"/>
      <c r="AE14" s="5"/>
      <c r="AF14" s="5"/>
      <c r="AG14" s="6"/>
      <c r="AH14" s="8">
        <f t="shared" si="0"/>
        <v>273</v>
      </c>
      <c r="AI14" s="8">
        <f t="shared" si="1"/>
        <v>42</v>
      </c>
      <c r="AJ14" s="9">
        <f t="shared" si="2"/>
        <v>315</v>
      </c>
    </row>
    <row r="15" spans="1:36" s="10" customFormat="1" ht="35.25" customHeight="1">
      <c r="A15" s="2">
        <v>14</v>
      </c>
      <c r="B15" s="26">
        <v>7</v>
      </c>
      <c r="C15" s="20" t="s">
        <v>37</v>
      </c>
      <c r="D15" s="21" t="s">
        <v>141</v>
      </c>
      <c r="E15" s="22" t="s">
        <v>11</v>
      </c>
      <c r="F15" s="5"/>
      <c r="G15" s="5"/>
      <c r="H15" s="5">
        <v>30</v>
      </c>
      <c r="I15" s="5"/>
      <c r="J15" s="5"/>
      <c r="K15" s="5">
        <v>25</v>
      </c>
      <c r="L15" s="5">
        <v>15</v>
      </c>
      <c r="M15" s="5">
        <v>60</v>
      </c>
      <c r="N15" s="5"/>
      <c r="O15" s="5"/>
      <c r="P15" s="6">
        <v>20</v>
      </c>
      <c r="Q15" s="5"/>
      <c r="R15" s="5"/>
      <c r="S15" s="5">
        <v>60</v>
      </c>
      <c r="T15" s="5">
        <v>13</v>
      </c>
      <c r="U15" s="5"/>
      <c r="V15" s="5"/>
      <c r="W15" s="5"/>
      <c r="X15" s="5"/>
      <c r="Y15" s="5">
        <v>60</v>
      </c>
      <c r="Z15" s="5"/>
      <c r="AA15" s="5"/>
      <c r="AB15" s="6">
        <v>18</v>
      </c>
      <c r="AC15" s="5"/>
      <c r="AD15" s="5"/>
      <c r="AE15" s="5">
        <v>1</v>
      </c>
      <c r="AF15" s="5"/>
      <c r="AG15" s="6">
        <v>14</v>
      </c>
      <c r="AH15" s="8">
        <f t="shared" si="0"/>
        <v>264</v>
      </c>
      <c r="AI15" s="8">
        <f t="shared" si="1"/>
        <v>52</v>
      </c>
      <c r="AJ15" s="9">
        <f t="shared" si="2"/>
        <v>316</v>
      </c>
    </row>
    <row r="16" spans="1:36" s="10" customFormat="1" ht="34.5" customHeight="1">
      <c r="A16" s="2">
        <v>15</v>
      </c>
      <c r="B16" s="26">
        <v>8</v>
      </c>
      <c r="C16" s="20" t="s">
        <v>147</v>
      </c>
      <c r="D16" s="21" t="s">
        <v>36</v>
      </c>
      <c r="E16" s="22" t="s">
        <v>11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6">
        <v>20</v>
      </c>
      <c r="Q16" s="5"/>
      <c r="R16" s="5"/>
      <c r="S16" s="5">
        <v>60</v>
      </c>
      <c r="T16" s="5">
        <v>42</v>
      </c>
      <c r="U16" s="5">
        <v>60</v>
      </c>
      <c r="V16" s="5"/>
      <c r="W16" s="5"/>
      <c r="X16" s="5"/>
      <c r="Y16" s="5">
        <v>60</v>
      </c>
      <c r="Z16" s="5"/>
      <c r="AA16" s="5"/>
      <c r="AB16" s="6">
        <v>28</v>
      </c>
      <c r="AC16" s="5"/>
      <c r="AD16" s="5"/>
      <c r="AE16" s="5">
        <v>13</v>
      </c>
      <c r="AF16" s="5">
        <v>60</v>
      </c>
      <c r="AG16" s="6"/>
      <c r="AH16" s="8">
        <f t="shared" si="0"/>
        <v>295</v>
      </c>
      <c r="AI16" s="8">
        <f t="shared" si="1"/>
        <v>48</v>
      </c>
      <c r="AJ16" s="9">
        <f t="shared" si="2"/>
        <v>343</v>
      </c>
    </row>
    <row r="17" spans="1:36" s="10" customFormat="1" ht="27" customHeight="1">
      <c r="A17" s="2">
        <v>16</v>
      </c>
      <c r="B17" s="26">
        <v>7</v>
      </c>
      <c r="C17" s="3" t="s">
        <v>125</v>
      </c>
      <c r="D17" s="21" t="s">
        <v>126</v>
      </c>
      <c r="E17" s="22" t="s">
        <v>10</v>
      </c>
      <c r="F17" s="5"/>
      <c r="G17" s="5"/>
      <c r="H17" s="5"/>
      <c r="I17" s="5"/>
      <c r="J17" s="5"/>
      <c r="K17" s="5">
        <v>25</v>
      </c>
      <c r="L17" s="5"/>
      <c r="M17" s="5">
        <v>60</v>
      </c>
      <c r="N17" s="5"/>
      <c r="O17" s="5"/>
      <c r="P17" s="6">
        <v>62</v>
      </c>
      <c r="Q17" s="5"/>
      <c r="R17" s="5">
        <v>60</v>
      </c>
      <c r="S17" s="5"/>
      <c r="T17" s="5">
        <v>7</v>
      </c>
      <c r="U17" s="5"/>
      <c r="V17" s="5"/>
      <c r="W17" s="5"/>
      <c r="X17" s="5">
        <v>30</v>
      </c>
      <c r="Y17" s="5"/>
      <c r="Z17" s="5"/>
      <c r="AA17" s="5"/>
      <c r="AB17" s="6">
        <v>28</v>
      </c>
      <c r="AC17" s="5">
        <v>60</v>
      </c>
      <c r="AD17" s="5"/>
      <c r="AE17" s="5">
        <v>16</v>
      </c>
      <c r="AF17" s="5"/>
      <c r="AG17" s="6">
        <v>2</v>
      </c>
      <c r="AH17" s="8">
        <f t="shared" si="0"/>
        <v>258</v>
      </c>
      <c r="AI17" s="8">
        <f t="shared" si="1"/>
        <v>92</v>
      </c>
      <c r="AJ17" s="9">
        <f t="shared" si="2"/>
        <v>350</v>
      </c>
    </row>
    <row r="18" spans="1:36" s="10" customFormat="1" ht="27" customHeight="1">
      <c r="A18" s="2">
        <v>17</v>
      </c>
      <c r="B18" s="26">
        <v>9</v>
      </c>
      <c r="C18" s="20" t="s">
        <v>142</v>
      </c>
      <c r="D18" s="21" t="s">
        <v>143</v>
      </c>
      <c r="E18" s="22" t="s">
        <v>11</v>
      </c>
      <c r="F18" s="5"/>
      <c r="G18" s="5"/>
      <c r="H18" s="5">
        <v>30</v>
      </c>
      <c r="I18" s="5"/>
      <c r="J18" s="5"/>
      <c r="K18" s="5">
        <v>25</v>
      </c>
      <c r="L18" s="5">
        <v>5</v>
      </c>
      <c r="M18" s="5"/>
      <c r="N18" s="5"/>
      <c r="O18" s="5"/>
      <c r="P18" s="6">
        <v>56</v>
      </c>
      <c r="Q18" s="5">
        <v>60</v>
      </c>
      <c r="R18" s="5"/>
      <c r="S18" s="5"/>
      <c r="T18" s="5"/>
      <c r="U18" s="5">
        <v>100</v>
      </c>
      <c r="V18" s="5"/>
      <c r="W18" s="5"/>
      <c r="X18" s="5"/>
      <c r="Y18" s="5"/>
      <c r="Z18" s="5"/>
      <c r="AA18" s="5"/>
      <c r="AB18" s="6">
        <v>20</v>
      </c>
      <c r="AC18" s="5"/>
      <c r="AD18" s="5"/>
      <c r="AE18" s="5">
        <v>21</v>
      </c>
      <c r="AF18" s="5">
        <v>60</v>
      </c>
      <c r="AG18" s="6"/>
      <c r="AH18" s="8">
        <f t="shared" si="0"/>
        <v>301</v>
      </c>
      <c r="AI18" s="8">
        <f t="shared" si="1"/>
        <v>76</v>
      </c>
      <c r="AJ18" s="9">
        <f t="shared" si="2"/>
        <v>377</v>
      </c>
    </row>
    <row r="19" spans="1:36" s="10" customFormat="1" ht="27" customHeight="1">
      <c r="A19" s="2">
        <v>18</v>
      </c>
      <c r="B19" s="26">
        <v>2</v>
      </c>
      <c r="C19" s="20" t="s">
        <v>144</v>
      </c>
      <c r="D19" s="21" t="s">
        <v>145</v>
      </c>
      <c r="E19" s="22" t="s">
        <v>152</v>
      </c>
      <c r="F19" s="5"/>
      <c r="G19" s="5"/>
      <c r="H19" s="5">
        <v>30</v>
      </c>
      <c r="I19" s="5"/>
      <c r="J19" s="5"/>
      <c r="K19" s="5">
        <v>25</v>
      </c>
      <c r="L19" s="5">
        <v>15</v>
      </c>
      <c r="M19" s="5">
        <v>60</v>
      </c>
      <c r="N19" s="5"/>
      <c r="O19" s="5"/>
      <c r="P19" s="6">
        <v>6</v>
      </c>
      <c r="Q19" s="5"/>
      <c r="R19" s="5"/>
      <c r="S19" s="5">
        <v>60</v>
      </c>
      <c r="T19" s="5">
        <v>13</v>
      </c>
      <c r="U19" s="5">
        <v>60</v>
      </c>
      <c r="V19" s="5"/>
      <c r="W19" s="5"/>
      <c r="X19" s="5"/>
      <c r="Y19" s="5"/>
      <c r="Z19" s="5"/>
      <c r="AA19" s="5"/>
      <c r="AB19" s="6">
        <v>16</v>
      </c>
      <c r="AC19" s="5">
        <v>60</v>
      </c>
      <c r="AD19" s="5"/>
      <c r="AE19" s="5">
        <v>13</v>
      </c>
      <c r="AF19" s="5"/>
      <c r="AG19" s="6">
        <v>24</v>
      </c>
      <c r="AH19" s="8">
        <f t="shared" si="0"/>
        <v>336</v>
      </c>
      <c r="AI19" s="8">
        <f t="shared" si="1"/>
        <v>46</v>
      </c>
      <c r="AJ19" s="9">
        <f t="shared" si="2"/>
        <v>382</v>
      </c>
    </row>
    <row r="20" spans="1:36" s="10" customFormat="1" ht="27" customHeight="1">
      <c r="A20" s="2">
        <v>19</v>
      </c>
      <c r="B20" s="26">
        <v>8</v>
      </c>
      <c r="C20" s="3" t="s">
        <v>127</v>
      </c>
      <c r="D20" s="21" t="s">
        <v>128</v>
      </c>
      <c r="E20" s="22" t="s">
        <v>10</v>
      </c>
      <c r="F20" s="5"/>
      <c r="G20" s="5"/>
      <c r="H20" s="5">
        <v>30</v>
      </c>
      <c r="I20" s="5"/>
      <c r="J20" s="5"/>
      <c r="K20" s="5">
        <v>25</v>
      </c>
      <c r="L20" s="5">
        <v>5</v>
      </c>
      <c r="M20" s="5"/>
      <c r="N20" s="5"/>
      <c r="O20" s="5"/>
      <c r="P20" s="6">
        <v>30</v>
      </c>
      <c r="Q20" s="5"/>
      <c r="R20" s="5"/>
      <c r="S20" s="5">
        <v>60</v>
      </c>
      <c r="T20" s="5">
        <v>11</v>
      </c>
      <c r="U20" s="5">
        <v>60</v>
      </c>
      <c r="V20" s="5"/>
      <c r="W20" s="5"/>
      <c r="X20" s="5"/>
      <c r="Y20" s="5">
        <v>60</v>
      </c>
      <c r="Z20" s="5"/>
      <c r="AA20" s="5"/>
      <c r="AB20" s="6">
        <v>50</v>
      </c>
      <c r="AC20" s="5">
        <v>60</v>
      </c>
      <c r="AD20" s="5"/>
      <c r="AE20" s="5">
        <v>4</v>
      </c>
      <c r="AF20" s="5"/>
      <c r="AG20" s="6">
        <v>4</v>
      </c>
      <c r="AH20" s="8">
        <f t="shared" si="0"/>
        <v>315</v>
      </c>
      <c r="AI20" s="8">
        <f t="shared" si="1"/>
        <v>84</v>
      </c>
      <c r="AJ20" s="9">
        <f t="shared" si="2"/>
        <v>399</v>
      </c>
    </row>
    <row r="21" spans="1:36" s="10" customFormat="1" ht="35.25" customHeight="1">
      <c r="A21" s="2">
        <v>20</v>
      </c>
      <c r="B21" s="26">
        <v>3</v>
      </c>
      <c r="C21" s="20" t="s">
        <v>146</v>
      </c>
      <c r="D21" s="21" t="s">
        <v>149</v>
      </c>
      <c r="E21" s="22" t="s">
        <v>152</v>
      </c>
      <c r="F21" s="5"/>
      <c r="G21" s="5"/>
      <c r="H21" s="5"/>
      <c r="I21" s="5">
        <v>30</v>
      </c>
      <c r="J21" s="5"/>
      <c r="K21" s="5">
        <v>25</v>
      </c>
      <c r="L21" s="108" t="s">
        <v>46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10"/>
      <c r="AH21" s="8">
        <f t="shared" ref="AH21" si="3">SUM(F21:O21,Q21:AA21,AC21:AF21)</f>
        <v>55</v>
      </c>
      <c r="AI21" s="8">
        <f t="shared" ref="AI21" si="4">SUM(P21,AB21,AG21)</f>
        <v>0</v>
      </c>
      <c r="AJ21" s="9">
        <f t="shared" ref="AJ21" si="5">AH21+AI21</f>
        <v>55</v>
      </c>
    </row>
  </sheetData>
  <sortState ref="C2:AJ20">
    <sortCondition ref="AJ2:AJ20"/>
  </sortState>
  <mergeCells count="1">
    <mergeCell ref="L21:AG21"/>
  </mergeCells>
  <phoneticPr fontId="11" type="noConversion"/>
  <printOptions horizontalCentered="1" gridLines="1" gridLinesSet="0"/>
  <pageMargins left="0.19685039370078741" right="0.19685039370078741" top="0.70866141732283472" bottom="0.59055118110236227" header="0.51181102362204722" footer="0.23622047244094491"/>
  <pageSetup paperSize="9" fitToHeight="0" orientation="landscape" r:id="rId1"/>
  <headerFooter alignWithMargins="0">
    <oddFooter>&amp;C&amp;"Arial Narrow,Normál"25. Bakancsos Atomkupa
Eredményértesítő&amp;R&amp;"Arial Narrow,Normál"2022.03.19.</oddFooter>
  </headerFooter>
  <ignoredErrors>
    <ignoredError sqref="AH3:AH4 AH7:AH8 AH10:AH13 AH15:AH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2"/>
  <sheetViews>
    <sheetView showWhiteSpace="0" zoomScale="85" zoomScaleNormal="85" zoomScaleSheetLayoutView="100" workbookViewId="0">
      <pane ySplit="1" topLeftCell="A2" activePane="bottomLeft" state="frozen"/>
      <selection pane="bottomLeft" activeCell="Y21" sqref="Y21"/>
    </sheetView>
  </sheetViews>
  <sheetFormatPr defaultRowHeight="14.25"/>
  <cols>
    <col min="1" max="1" width="4.140625" style="34" customWidth="1"/>
    <col min="2" max="2" width="24.140625" style="34" bestFit="1" customWidth="1"/>
    <col min="3" max="3" width="14.85546875" style="49" customWidth="1"/>
    <col min="4" max="4" width="3.7109375" style="34" bestFit="1" customWidth="1"/>
    <col min="5" max="6" width="3.28515625" style="34" customWidth="1"/>
    <col min="7" max="7" width="3.28515625" style="50" customWidth="1"/>
    <col min="8" max="8" width="3.28515625" style="34" customWidth="1"/>
    <col min="9" max="9" width="3.28515625" style="51" customWidth="1"/>
    <col min="10" max="13" width="3.28515625" style="34" customWidth="1"/>
    <col min="14" max="15" width="3.28515625" style="51" customWidth="1"/>
    <col min="16" max="16" width="3.7109375" style="34" bestFit="1" customWidth="1"/>
    <col min="17" max="18" width="3.28515625" style="34" customWidth="1"/>
    <col min="19" max="21" width="3.28515625" style="34" bestFit="1" customWidth="1"/>
    <col min="22" max="22" width="3.7109375" style="34" bestFit="1" customWidth="1"/>
    <col min="23" max="23" width="3.85546875" style="34" customWidth="1"/>
    <col min="24" max="31" width="3.85546875" style="51" customWidth="1"/>
    <col min="32" max="34" width="4.7109375" style="34" customWidth="1"/>
    <col min="35" max="256" width="9.140625" style="34"/>
    <col min="257" max="257" width="4.140625" style="34" customWidth="1"/>
    <col min="258" max="258" width="24.140625" style="34" bestFit="1" customWidth="1"/>
    <col min="259" max="259" width="12.7109375" style="34" customWidth="1"/>
    <col min="260" max="260" width="3.7109375" style="34" bestFit="1" customWidth="1"/>
    <col min="261" max="271" width="3.28515625" style="34" customWidth="1"/>
    <col min="272" max="272" width="3.7109375" style="34" bestFit="1" customWidth="1"/>
    <col min="273" max="274" width="3.28515625" style="34" customWidth="1"/>
    <col min="275" max="275" width="4.28515625" style="34" customWidth="1"/>
    <col min="276" max="277" width="5.7109375" style="34" bestFit="1" customWidth="1"/>
    <col min="278" max="278" width="3.7109375" style="34" bestFit="1" customWidth="1"/>
    <col min="279" max="287" width="3.85546875" style="34" customWidth="1"/>
    <col min="288" max="290" width="4.7109375" style="34" customWidth="1"/>
    <col min="291" max="512" width="9.140625" style="34"/>
    <col min="513" max="513" width="4.140625" style="34" customWidth="1"/>
    <col min="514" max="514" width="24.140625" style="34" bestFit="1" customWidth="1"/>
    <col min="515" max="515" width="12.7109375" style="34" customWidth="1"/>
    <col min="516" max="516" width="3.7109375" style="34" bestFit="1" customWidth="1"/>
    <col min="517" max="527" width="3.28515625" style="34" customWidth="1"/>
    <col min="528" max="528" width="3.7109375" style="34" bestFit="1" customWidth="1"/>
    <col min="529" max="530" width="3.28515625" style="34" customWidth="1"/>
    <col min="531" max="531" width="4.28515625" style="34" customWidth="1"/>
    <col min="532" max="533" width="5.7109375" style="34" bestFit="1" customWidth="1"/>
    <col min="534" max="534" width="3.7109375" style="34" bestFit="1" customWidth="1"/>
    <col min="535" max="543" width="3.85546875" style="34" customWidth="1"/>
    <col min="544" max="546" width="4.7109375" style="34" customWidth="1"/>
    <col min="547" max="768" width="9.140625" style="34"/>
    <col min="769" max="769" width="4.140625" style="34" customWidth="1"/>
    <col min="770" max="770" width="24.140625" style="34" bestFit="1" customWidth="1"/>
    <col min="771" max="771" width="12.7109375" style="34" customWidth="1"/>
    <col min="772" max="772" width="3.7109375" style="34" bestFit="1" customWidth="1"/>
    <col min="773" max="783" width="3.28515625" style="34" customWidth="1"/>
    <col min="784" max="784" width="3.7109375" style="34" bestFit="1" customWidth="1"/>
    <col min="785" max="786" width="3.28515625" style="34" customWidth="1"/>
    <col min="787" max="787" width="4.28515625" style="34" customWidth="1"/>
    <col min="788" max="789" width="5.7109375" style="34" bestFit="1" customWidth="1"/>
    <col min="790" max="790" width="3.7109375" style="34" bestFit="1" customWidth="1"/>
    <col min="791" max="799" width="3.85546875" style="34" customWidth="1"/>
    <col min="800" max="802" width="4.7109375" style="34" customWidth="1"/>
    <col min="803" max="1024" width="9.140625" style="34"/>
    <col min="1025" max="1025" width="4.140625" style="34" customWidth="1"/>
    <col min="1026" max="1026" width="24.140625" style="34" bestFit="1" customWidth="1"/>
    <col min="1027" max="1027" width="12.7109375" style="34" customWidth="1"/>
    <col min="1028" max="1028" width="3.7109375" style="34" bestFit="1" customWidth="1"/>
    <col min="1029" max="1039" width="3.28515625" style="34" customWidth="1"/>
    <col min="1040" max="1040" width="3.7109375" style="34" bestFit="1" customWidth="1"/>
    <col min="1041" max="1042" width="3.28515625" style="34" customWidth="1"/>
    <col min="1043" max="1043" width="4.28515625" style="34" customWidth="1"/>
    <col min="1044" max="1045" width="5.7109375" style="34" bestFit="1" customWidth="1"/>
    <col min="1046" max="1046" width="3.7109375" style="34" bestFit="1" customWidth="1"/>
    <col min="1047" max="1055" width="3.85546875" style="34" customWidth="1"/>
    <col min="1056" max="1058" width="4.7109375" style="34" customWidth="1"/>
    <col min="1059" max="1280" width="9.140625" style="34"/>
    <col min="1281" max="1281" width="4.140625" style="34" customWidth="1"/>
    <col min="1282" max="1282" width="24.140625" style="34" bestFit="1" customWidth="1"/>
    <col min="1283" max="1283" width="12.7109375" style="34" customWidth="1"/>
    <col min="1284" max="1284" width="3.7109375" style="34" bestFit="1" customWidth="1"/>
    <col min="1285" max="1295" width="3.28515625" style="34" customWidth="1"/>
    <col min="1296" max="1296" width="3.7109375" style="34" bestFit="1" customWidth="1"/>
    <col min="1297" max="1298" width="3.28515625" style="34" customWidth="1"/>
    <col min="1299" max="1299" width="4.28515625" style="34" customWidth="1"/>
    <col min="1300" max="1301" width="5.7109375" style="34" bestFit="1" customWidth="1"/>
    <col min="1302" max="1302" width="3.7109375" style="34" bestFit="1" customWidth="1"/>
    <col min="1303" max="1311" width="3.85546875" style="34" customWidth="1"/>
    <col min="1312" max="1314" width="4.7109375" style="34" customWidth="1"/>
    <col min="1315" max="1536" width="9.140625" style="34"/>
    <col min="1537" max="1537" width="4.140625" style="34" customWidth="1"/>
    <col min="1538" max="1538" width="24.140625" style="34" bestFit="1" customWidth="1"/>
    <col min="1539" max="1539" width="12.7109375" style="34" customWidth="1"/>
    <col min="1540" max="1540" width="3.7109375" style="34" bestFit="1" customWidth="1"/>
    <col min="1541" max="1551" width="3.28515625" style="34" customWidth="1"/>
    <col min="1552" max="1552" width="3.7109375" style="34" bestFit="1" customWidth="1"/>
    <col min="1553" max="1554" width="3.28515625" style="34" customWidth="1"/>
    <col min="1555" max="1555" width="4.28515625" style="34" customWidth="1"/>
    <col min="1556" max="1557" width="5.7109375" style="34" bestFit="1" customWidth="1"/>
    <col min="1558" max="1558" width="3.7109375" style="34" bestFit="1" customWidth="1"/>
    <col min="1559" max="1567" width="3.85546875" style="34" customWidth="1"/>
    <col min="1568" max="1570" width="4.7109375" style="34" customWidth="1"/>
    <col min="1571" max="1792" width="9.140625" style="34"/>
    <col min="1793" max="1793" width="4.140625" style="34" customWidth="1"/>
    <col min="1794" max="1794" width="24.140625" style="34" bestFit="1" customWidth="1"/>
    <col min="1795" max="1795" width="12.7109375" style="34" customWidth="1"/>
    <col min="1796" max="1796" width="3.7109375" style="34" bestFit="1" customWidth="1"/>
    <col min="1797" max="1807" width="3.28515625" style="34" customWidth="1"/>
    <col min="1808" max="1808" width="3.7109375" style="34" bestFit="1" customWidth="1"/>
    <col min="1809" max="1810" width="3.28515625" style="34" customWidth="1"/>
    <col min="1811" max="1811" width="4.28515625" style="34" customWidth="1"/>
    <col min="1812" max="1813" width="5.7109375" style="34" bestFit="1" customWidth="1"/>
    <col min="1814" max="1814" width="3.7109375" style="34" bestFit="1" customWidth="1"/>
    <col min="1815" max="1823" width="3.85546875" style="34" customWidth="1"/>
    <col min="1824" max="1826" width="4.7109375" style="34" customWidth="1"/>
    <col min="1827" max="2048" width="9.140625" style="34"/>
    <col min="2049" max="2049" width="4.140625" style="34" customWidth="1"/>
    <col min="2050" max="2050" width="24.140625" style="34" bestFit="1" customWidth="1"/>
    <col min="2051" max="2051" width="12.7109375" style="34" customWidth="1"/>
    <col min="2052" max="2052" width="3.7109375" style="34" bestFit="1" customWidth="1"/>
    <col min="2053" max="2063" width="3.28515625" style="34" customWidth="1"/>
    <col min="2064" max="2064" width="3.7109375" style="34" bestFit="1" customWidth="1"/>
    <col min="2065" max="2066" width="3.28515625" style="34" customWidth="1"/>
    <col min="2067" max="2067" width="4.28515625" style="34" customWidth="1"/>
    <col min="2068" max="2069" width="5.7109375" style="34" bestFit="1" customWidth="1"/>
    <col min="2070" max="2070" width="3.7109375" style="34" bestFit="1" customWidth="1"/>
    <col min="2071" max="2079" width="3.85546875" style="34" customWidth="1"/>
    <col min="2080" max="2082" width="4.7109375" style="34" customWidth="1"/>
    <col min="2083" max="2304" width="9.140625" style="34"/>
    <col min="2305" max="2305" width="4.140625" style="34" customWidth="1"/>
    <col min="2306" max="2306" width="24.140625" style="34" bestFit="1" customWidth="1"/>
    <col min="2307" max="2307" width="12.7109375" style="34" customWidth="1"/>
    <col min="2308" max="2308" width="3.7109375" style="34" bestFit="1" customWidth="1"/>
    <col min="2309" max="2319" width="3.28515625" style="34" customWidth="1"/>
    <col min="2320" max="2320" width="3.7109375" style="34" bestFit="1" customWidth="1"/>
    <col min="2321" max="2322" width="3.28515625" style="34" customWidth="1"/>
    <col min="2323" max="2323" width="4.28515625" style="34" customWidth="1"/>
    <col min="2324" max="2325" width="5.7109375" style="34" bestFit="1" customWidth="1"/>
    <col min="2326" max="2326" width="3.7109375" style="34" bestFit="1" customWidth="1"/>
    <col min="2327" max="2335" width="3.85546875" style="34" customWidth="1"/>
    <col min="2336" max="2338" width="4.7109375" style="34" customWidth="1"/>
    <col min="2339" max="2560" width="9.140625" style="34"/>
    <col min="2561" max="2561" width="4.140625" style="34" customWidth="1"/>
    <col min="2562" max="2562" width="24.140625" style="34" bestFit="1" customWidth="1"/>
    <col min="2563" max="2563" width="12.7109375" style="34" customWidth="1"/>
    <col min="2564" max="2564" width="3.7109375" style="34" bestFit="1" customWidth="1"/>
    <col min="2565" max="2575" width="3.28515625" style="34" customWidth="1"/>
    <col min="2576" max="2576" width="3.7109375" style="34" bestFit="1" customWidth="1"/>
    <col min="2577" max="2578" width="3.28515625" style="34" customWidth="1"/>
    <col min="2579" max="2579" width="4.28515625" style="34" customWidth="1"/>
    <col min="2580" max="2581" width="5.7109375" style="34" bestFit="1" customWidth="1"/>
    <col min="2582" max="2582" width="3.7109375" style="34" bestFit="1" customWidth="1"/>
    <col min="2583" max="2591" width="3.85546875" style="34" customWidth="1"/>
    <col min="2592" max="2594" width="4.7109375" style="34" customWidth="1"/>
    <col min="2595" max="2816" width="9.140625" style="34"/>
    <col min="2817" max="2817" width="4.140625" style="34" customWidth="1"/>
    <col min="2818" max="2818" width="24.140625" style="34" bestFit="1" customWidth="1"/>
    <col min="2819" max="2819" width="12.7109375" style="34" customWidth="1"/>
    <col min="2820" max="2820" width="3.7109375" style="34" bestFit="1" customWidth="1"/>
    <col min="2821" max="2831" width="3.28515625" style="34" customWidth="1"/>
    <col min="2832" max="2832" width="3.7109375" style="34" bestFit="1" customWidth="1"/>
    <col min="2833" max="2834" width="3.28515625" style="34" customWidth="1"/>
    <col min="2835" max="2835" width="4.28515625" style="34" customWidth="1"/>
    <col min="2836" max="2837" width="5.7109375" style="34" bestFit="1" customWidth="1"/>
    <col min="2838" max="2838" width="3.7109375" style="34" bestFit="1" customWidth="1"/>
    <col min="2839" max="2847" width="3.85546875" style="34" customWidth="1"/>
    <col min="2848" max="2850" width="4.7109375" style="34" customWidth="1"/>
    <col min="2851" max="3072" width="9.140625" style="34"/>
    <col min="3073" max="3073" width="4.140625" style="34" customWidth="1"/>
    <col min="3074" max="3074" width="24.140625" style="34" bestFit="1" customWidth="1"/>
    <col min="3075" max="3075" width="12.7109375" style="34" customWidth="1"/>
    <col min="3076" max="3076" width="3.7109375" style="34" bestFit="1" customWidth="1"/>
    <col min="3077" max="3087" width="3.28515625" style="34" customWidth="1"/>
    <col min="3088" max="3088" width="3.7109375" style="34" bestFit="1" customWidth="1"/>
    <col min="3089" max="3090" width="3.28515625" style="34" customWidth="1"/>
    <col min="3091" max="3091" width="4.28515625" style="34" customWidth="1"/>
    <col min="3092" max="3093" width="5.7109375" style="34" bestFit="1" customWidth="1"/>
    <col min="3094" max="3094" width="3.7109375" style="34" bestFit="1" customWidth="1"/>
    <col min="3095" max="3103" width="3.85546875" style="34" customWidth="1"/>
    <col min="3104" max="3106" width="4.7109375" style="34" customWidth="1"/>
    <col min="3107" max="3328" width="9.140625" style="34"/>
    <col min="3329" max="3329" width="4.140625" style="34" customWidth="1"/>
    <col min="3330" max="3330" width="24.140625" style="34" bestFit="1" customWidth="1"/>
    <col min="3331" max="3331" width="12.7109375" style="34" customWidth="1"/>
    <col min="3332" max="3332" width="3.7109375" style="34" bestFit="1" customWidth="1"/>
    <col min="3333" max="3343" width="3.28515625" style="34" customWidth="1"/>
    <col min="3344" max="3344" width="3.7109375" style="34" bestFit="1" customWidth="1"/>
    <col min="3345" max="3346" width="3.28515625" style="34" customWidth="1"/>
    <col min="3347" max="3347" width="4.28515625" style="34" customWidth="1"/>
    <col min="3348" max="3349" width="5.7109375" style="34" bestFit="1" customWidth="1"/>
    <col min="3350" max="3350" width="3.7109375" style="34" bestFit="1" customWidth="1"/>
    <col min="3351" max="3359" width="3.85546875" style="34" customWidth="1"/>
    <col min="3360" max="3362" width="4.7109375" style="34" customWidth="1"/>
    <col min="3363" max="3584" width="9.140625" style="34"/>
    <col min="3585" max="3585" width="4.140625" style="34" customWidth="1"/>
    <col min="3586" max="3586" width="24.140625" style="34" bestFit="1" customWidth="1"/>
    <col min="3587" max="3587" width="12.7109375" style="34" customWidth="1"/>
    <col min="3588" max="3588" width="3.7109375" style="34" bestFit="1" customWidth="1"/>
    <col min="3589" max="3599" width="3.28515625" style="34" customWidth="1"/>
    <col min="3600" max="3600" width="3.7109375" style="34" bestFit="1" customWidth="1"/>
    <col min="3601" max="3602" width="3.28515625" style="34" customWidth="1"/>
    <col min="3603" max="3603" width="4.28515625" style="34" customWidth="1"/>
    <col min="3604" max="3605" width="5.7109375" style="34" bestFit="1" customWidth="1"/>
    <col min="3606" max="3606" width="3.7109375" style="34" bestFit="1" customWidth="1"/>
    <col min="3607" max="3615" width="3.85546875" style="34" customWidth="1"/>
    <col min="3616" max="3618" width="4.7109375" style="34" customWidth="1"/>
    <col min="3619" max="3840" width="9.140625" style="34"/>
    <col min="3841" max="3841" width="4.140625" style="34" customWidth="1"/>
    <col min="3842" max="3842" width="24.140625" style="34" bestFit="1" customWidth="1"/>
    <col min="3843" max="3843" width="12.7109375" style="34" customWidth="1"/>
    <col min="3844" max="3844" width="3.7109375" style="34" bestFit="1" customWidth="1"/>
    <col min="3845" max="3855" width="3.28515625" style="34" customWidth="1"/>
    <col min="3856" max="3856" width="3.7109375" style="34" bestFit="1" customWidth="1"/>
    <col min="3857" max="3858" width="3.28515625" style="34" customWidth="1"/>
    <col min="3859" max="3859" width="4.28515625" style="34" customWidth="1"/>
    <col min="3860" max="3861" width="5.7109375" style="34" bestFit="1" customWidth="1"/>
    <col min="3862" max="3862" width="3.7109375" style="34" bestFit="1" customWidth="1"/>
    <col min="3863" max="3871" width="3.85546875" style="34" customWidth="1"/>
    <col min="3872" max="3874" width="4.7109375" style="34" customWidth="1"/>
    <col min="3875" max="4096" width="9.140625" style="34"/>
    <col min="4097" max="4097" width="4.140625" style="34" customWidth="1"/>
    <col min="4098" max="4098" width="24.140625" style="34" bestFit="1" customWidth="1"/>
    <col min="4099" max="4099" width="12.7109375" style="34" customWidth="1"/>
    <col min="4100" max="4100" width="3.7109375" style="34" bestFit="1" customWidth="1"/>
    <col min="4101" max="4111" width="3.28515625" style="34" customWidth="1"/>
    <col min="4112" max="4112" width="3.7109375" style="34" bestFit="1" customWidth="1"/>
    <col min="4113" max="4114" width="3.28515625" style="34" customWidth="1"/>
    <col min="4115" max="4115" width="4.28515625" style="34" customWidth="1"/>
    <col min="4116" max="4117" width="5.7109375" style="34" bestFit="1" customWidth="1"/>
    <col min="4118" max="4118" width="3.7109375" style="34" bestFit="1" customWidth="1"/>
    <col min="4119" max="4127" width="3.85546875" style="34" customWidth="1"/>
    <col min="4128" max="4130" width="4.7109375" style="34" customWidth="1"/>
    <col min="4131" max="4352" width="9.140625" style="34"/>
    <col min="4353" max="4353" width="4.140625" style="34" customWidth="1"/>
    <col min="4354" max="4354" width="24.140625" style="34" bestFit="1" customWidth="1"/>
    <col min="4355" max="4355" width="12.7109375" style="34" customWidth="1"/>
    <col min="4356" max="4356" width="3.7109375" style="34" bestFit="1" customWidth="1"/>
    <col min="4357" max="4367" width="3.28515625" style="34" customWidth="1"/>
    <col min="4368" max="4368" width="3.7109375" style="34" bestFit="1" customWidth="1"/>
    <col min="4369" max="4370" width="3.28515625" style="34" customWidth="1"/>
    <col min="4371" max="4371" width="4.28515625" style="34" customWidth="1"/>
    <col min="4372" max="4373" width="5.7109375" style="34" bestFit="1" customWidth="1"/>
    <col min="4374" max="4374" width="3.7109375" style="34" bestFit="1" customWidth="1"/>
    <col min="4375" max="4383" width="3.85546875" style="34" customWidth="1"/>
    <col min="4384" max="4386" width="4.7109375" style="34" customWidth="1"/>
    <col min="4387" max="4608" width="9.140625" style="34"/>
    <col min="4609" max="4609" width="4.140625" style="34" customWidth="1"/>
    <col min="4610" max="4610" width="24.140625" style="34" bestFit="1" customWidth="1"/>
    <col min="4611" max="4611" width="12.7109375" style="34" customWidth="1"/>
    <col min="4612" max="4612" width="3.7109375" style="34" bestFit="1" customWidth="1"/>
    <col min="4613" max="4623" width="3.28515625" style="34" customWidth="1"/>
    <col min="4624" max="4624" width="3.7109375" style="34" bestFit="1" customWidth="1"/>
    <col min="4625" max="4626" width="3.28515625" style="34" customWidth="1"/>
    <col min="4627" max="4627" width="4.28515625" style="34" customWidth="1"/>
    <col min="4628" max="4629" width="5.7109375" style="34" bestFit="1" customWidth="1"/>
    <col min="4630" max="4630" width="3.7109375" style="34" bestFit="1" customWidth="1"/>
    <col min="4631" max="4639" width="3.85546875" style="34" customWidth="1"/>
    <col min="4640" max="4642" width="4.7109375" style="34" customWidth="1"/>
    <col min="4643" max="4864" width="9.140625" style="34"/>
    <col min="4865" max="4865" width="4.140625" style="34" customWidth="1"/>
    <col min="4866" max="4866" width="24.140625" style="34" bestFit="1" customWidth="1"/>
    <col min="4867" max="4867" width="12.7109375" style="34" customWidth="1"/>
    <col min="4868" max="4868" width="3.7109375" style="34" bestFit="1" customWidth="1"/>
    <col min="4869" max="4879" width="3.28515625" style="34" customWidth="1"/>
    <col min="4880" max="4880" width="3.7109375" style="34" bestFit="1" customWidth="1"/>
    <col min="4881" max="4882" width="3.28515625" style="34" customWidth="1"/>
    <col min="4883" max="4883" width="4.28515625" style="34" customWidth="1"/>
    <col min="4884" max="4885" width="5.7109375" style="34" bestFit="1" customWidth="1"/>
    <col min="4886" max="4886" width="3.7109375" style="34" bestFit="1" customWidth="1"/>
    <col min="4887" max="4895" width="3.85546875" style="34" customWidth="1"/>
    <col min="4896" max="4898" width="4.7109375" style="34" customWidth="1"/>
    <col min="4899" max="5120" width="9.140625" style="34"/>
    <col min="5121" max="5121" width="4.140625" style="34" customWidth="1"/>
    <col min="5122" max="5122" width="24.140625" style="34" bestFit="1" customWidth="1"/>
    <col min="5123" max="5123" width="12.7109375" style="34" customWidth="1"/>
    <col min="5124" max="5124" width="3.7109375" style="34" bestFit="1" customWidth="1"/>
    <col min="5125" max="5135" width="3.28515625" style="34" customWidth="1"/>
    <col min="5136" max="5136" width="3.7109375" style="34" bestFit="1" customWidth="1"/>
    <col min="5137" max="5138" width="3.28515625" style="34" customWidth="1"/>
    <col min="5139" max="5139" width="4.28515625" style="34" customWidth="1"/>
    <col min="5140" max="5141" width="5.7109375" style="34" bestFit="1" customWidth="1"/>
    <col min="5142" max="5142" width="3.7109375" style="34" bestFit="1" customWidth="1"/>
    <col min="5143" max="5151" width="3.85546875" style="34" customWidth="1"/>
    <col min="5152" max="5154" width="4.7109375" style="34" customWidth="1"/>
    <col min="5155" max="5376" width="9.140625" style="34"/>
    <col min="5377" max="5377" width="4.140625" style="34" customWidth="1"/>
    <col min="5378" max="5378" width="24.140625" style="34" bestFit="1" customWidth="1"/>
    <col min="5379" max="5379" width="12.7109375" style="34" customWidth="1"/>
    <col min="5380" max="5380" width="3.7109375" style="34" bestFit="1" customWidth="1"/>
    <col min="5381" max="5391" width="3.28515625" style="34" customWidth="1"/>
    <col min="5392" max="5392" width="3.7109375" style="34" bestFit="1" customWidth="1"/>
    <col min="5393" max="5394" width="3.28515625" style="34" customWidth="1"/>
    <col min="5395" max="5395" width="4.28515625" style="34" customWidth="1"/>
    <col min="5396" max="5397" width="5.7109375" style="34" bestFit="1" customWidth="1"/>
    <col min="5398" max="5398" width="3.7109375" style="34" bestFit="1" customWidth="1"/>
    <col min="5399" max="5407" width="3.85546875" style="34" customWidth="1"/>
    <col min="5408" max="5410" width="4.7109375" style="34" customWidth="1"/>
    <col min="5411" max="5632" width="9.140625" style="34"/>
    <col min="5633" max="5633" width="4.140625" style="34" customWidth="1"/>
    <col min="5634" max="5634" width="24.140625" style="34" bestFit="1" customWidth="1"/>
    <col min="5635" max="5635" width="12.7109375" style="34" customWidth="1"/>
    <col min="5636" max="5636" width="3.7109375" style="34" bestFit="1" customWidth="1"/>
    <col min="5637" max="5647" width="3.28515625" style="34" customWidth="1"/>
    <col min="5648" max="5648" width="3.7109375" style="34" bestFit="1" customWidth="1"/>
    <col min="5649" max="5650" width="3.28515625" style="34" customWidth="1"/>
    <col min="5651" max="5651" width="4.28515625" style="34" customWidth="1"/>
    <col min="5652" max="5653" width="5.7109375" style="34" bestFit="1" customWidth="1"/>
    <col min="5654" max="5654" width="3.7109375" style="34" bestFit="1" customWidth="1"/>
    <col min="5655" max="5663" width="3.85546875" style="34" customWidth="1"/>
    <col min="5664" max="5666" width="4.7109375" style="34" customWidth="1"/>
    <col min="5667" max="5888" width="9.140625" style="34"/>
    <col min="5889" max="5889" width="4.140625" style="34" customWidth="1"/>
    <col min="5890" max="5890" width="24.140625" style="34" bestFit="1" customWidth="1"/>
    <col min="5891" max="5891" width="12.7109375" style="34" customWidth="1"/>
    <col min="5892" max="5892" width="3.7109375" style="34" bestFit="1" customWidth="1"/>
    <col min="5893" max="5903" width="3.28515625" style="34" customWidth="1"/>
    <col min="5904" max="5904" width="3.7109375" style="34" bestFit="1" customWidth="1"/>
    <col min="5905" max="5906" width="3.28515625" style="34" customWidth="1"/>
    <col min="5907" max="5907" width="4.28515625" style="34" customWidth="1"/>
    <col min="5908" max="5909" width="5.7109375" style="34" bestFit="1" customWidth="1"/>
    <col min="5910" max="5910" width="3.7109375" style="34" bestFit="1" customWidth="1"/>
    <col min="5911" max="5919" width="3.85546875" style="34" customWidth="1"/>
    <col min="5920" max="5922" width="4.7109375" style="34" customWidth="1"/>
    <col min="5923" max="6144" width="9.140625" style="34"/>
    <col min="6145" max="6145" width="4.140625" style="34" customWidth="1"/>
    <col min="6146" max="6146" width="24.140625" style="34" bestFit="1" customWidth="1"/>
    <col min="6147" max="6147" width="12.7109375" style="34" customWidth="1"/>
    <col min="6148" max="6148" width="3.7109375" style="34" bestFit="1" customWidth="1"/>
    <col min="6149" max="6159" width="3.28515625" style="34" customWidth="1"/>
    <col min="6160" max="6160" width="3.7109375" style="34" bestFit="1" customWidth="1"/>
    <col min="6161" max="6162" width="3.28515625" style="34" customWidth="1"/>
    <col min="6163" max="6163" width="4.28515625" style="34" customWidth="1"/>
    <col min="6164" max="6165" width="5.7109375" style="34" bestFit="1" customWidth="1"/>
    <col min="6166" max="6166" width="3.7109375" style="34" bestFit="1" customWidth="1"/>
    <col min="6167" max="6175" width="3.85546875" style="34" customWidth="1"/>
    <col min="6176" max="6178" width="4.7109375" style="34" customWidth="1"/>
    <col min="6179" max="6400" width="9.140625" style="34"/>
    <col min="6401" max="6401" width="4.140625" style="34" customWidth="1"/>
    <col min="6402" max="6402" width="24.140625" style="34" bestFit="1" customWidth="1"/>
    <col min="6403" max="6403" width="12.7109375" style="34" customWidth="1"/>
    <col min="6404" max="6404" width="3.7109375" style="34" bestFit="1" customWidth="1"/>
    <col min="6405" max="6415" width="3.28515625" style="34" customWidth="1"/>
    <col min="6416" max="6416" width="3.7109375" style="34" bestFit="1" customWidth="1"/>
    <col min="6417" max="6418" width="3.28515625" style="34" customWidth="1"/>
    <col min="6419" max="6419" width="4.28515625" style="34" customWidth="1"/>
    <col min="6420" max="6421" width="5.7109375" style="34" bestFit="1" customWidth="1"/>
    <col min="6422" max="6422" width="3.7109375" style="34" bestFit="1" customWidth="1"/>
    <col min="6423" max="6431" width="3.85546875" style="34" customWidth="1"/>
    <col min="6432" max="6434" width="4.7109375" style="34" customWidth="1"/>
    <col min="6435" max="6656" width="9.140625" style="34"/>
    <col min="6657" max="6657" width="4.140625" style="34" customWidth="1"/>
    <col min="6658" max="6658" width="24.140625" style="34" bestFit="1" customWidth="1"/>
    <col min="6659" max="6659" width="12.7109375" style="34" customWidth="1"/>
    <col min="6660" max="6660" width="3.7109375" style="34" bestFit="1" customWidth="1"/>
    <col min="6661" max="6671" width="3.28515625" style="34" customWidth="1"/>
    <col min="6672" max="6672" width="3.7109375" style="34" bestFit="1" customWidth="1"/>
    <col min="6673" max="6674" width="3.28515625" style="34" customWidth="1"/>
    <col min="6675" max="6675" width="4.28515625" style="34" customWidth="1"/>
    <col min="6676" max="6677" width="5.7109375" style="34" bestFit="1" customWidth="1"/>
    <col min="6678" max="6678" width="3.7109375" style="34" bestFit="1" customWidth="1"/>
    <col min="6679" max="6687" width="3.85546875" style="34" customWidth="1"/>
    <col min="6688" max="6690" width="4.7109375" style="34" customWidth="1"/>
    <col min="6691" max="6912" width="9.140625" style="34"/>
    <col min="6913" max="6913" width="4.140625" style="34" customWidth="1"/>
    <col min="6914" max="6914" width="24.140625" style="34" bestFit="1" customWidth="1"/>
    <col min="6915" max="6915" width="12.7109375" style="34" customWidth="1"/>
    <col min="6916" max="6916" width="3.7109375" style="34" bestFit="1" customWidth="1"/>
    <col min="6917" max="6927" width="3.28515625" style="34" customWidth="1"/>
    <col min="6928" max="6928" width="3.7109375" style="34" bestFit="1" customWidth="1"/>
    <col min="6929" max="6930" width="3.28515625" style="34" customWidth="1"/>
    <col min="6931" max="6931" width="4.28515625" style="34" customWidth="1"/>
    <col min="6932" max="6933" width="5.7109375" style="34" bestFit="1" customWidth="1"/>
    <col min="6934" max="6934" width="3.7109375" style="34" bestFit="1" customWidth="1"/>
    <col min="6935" max="6943" width="3.85546875" style="34" customWidth="1"/>
    <col min="6944" max="6946" width="4.7109375" style="34" customWidth="1"/>
    <col min="6947" max="7168" width="9.140625" style="34"/>
    <col min="7169" max="7169" width="4.140625" style="34" customWidth="1"/>
    <col min="7170" max="7170" width="24.140625" style="34" bestFit="1" customWidth="1"/>
    <col min="7171" max="7171" width="12.7109375" style="34" customWidth="1"/>
    <col min="7172" max="7172" width="3.7109375" style="34" bestFit="1" customWidth="1"/>
    <col min="7173" max="7183" width="3.28515625" style="34" customWidth="1"/>
    <col min="7184" max="7184" width="3.7109375" style="34" bestFit="1" customWidth="1"/>
    <col min="7185" max="7186" width="3.28515625" style="34" customWidth="1"/>
    <col min="7187" max="7187" width="4.28515625" style="34" customWidth="1"/>
    <col min="7188" max="7189" width="5.7109375" style="34" bestFit="1" customWidth="1"/>
    <col min="7190" max="7190" width="3.7109375" style="34" bestFit="1" customWidth="1"/>
    <col min="7191" max="7199" width="3.85546875" style="34" customWidth="1"/>
    <col min="7200" max="7202" width="4.7109375" style="34" customWidth="1"/>
    <col min="7203" max="7424" width="9.140625" style="34"/>
    <col min="7425" max="7425" width="4.140625" style="34" customWidth="1"/>
    <col min="7426" max="7426" width="24.140625" style="34" bestFit="1" customWidth="1"/>
    <col min="7427" max="7427" width="12.7109375" style="34" customWidth="1"/>
    <col min="7428" max="7428" width="3.7109375" style="34" bestFit="1" customWidth="1"/>
    <col min="7429" max="7439" width="3.28515625" style="34" customWidth="1"/>
    <col min="7440" max="7440" width="3.7109375" style="34" bestFit="1" customWidth="1"/>
    <col min="7441" max="7442" width="3.28515625" style="34" customWidth="1"/>
    <col min="7443" max="7443" width="4.28515625" style="34" customWidth="1"/>
    <col min="7444" max="7445" width="5.7109375" style="34" bestFit="1" customWidth="1"/>
    <col min="7446" max="7446" width="3.7109375" style="34" bestFit="1" customWidth="1"/>
    <col min="7447" max="7455" width="3.85546875" style="34" customWidth="1"/>
    <col min="7456" max="7458" width="4.7109375" style="34" customWidth="1"/>
    <col min="7459" max="7680" width="9.140625" style="34"/>
    <col min="7681" max="7681" width="4.140625" style="34" customWidth="1"/>
    <col min="7682" max="7682" width="24.140625" style="34" bestFit="1" customWidth="1"/>
    <col min="7683" max="7683" width="12.7109375" style="34" customWidth="1"/>
    <col min="7684" max="7684" width="3.7109375" style="34" bestFit="1" customWidth="1"/>
    <col min="7685" max="7695" width="3.28515625" style="34" customWidth="1"/>
    <col min="7696" max="7696" width="3.7109375" style="34" bestFit="1" customWidth="1"/>
    <col min="7697" max="7698" width="3.28515625" style="34" customWidth="1"/>
    <col min="7699" max="7699" width="4.28515625" style="34" customWidth="1"/>
    <col min="7700" max="7701" width="5.7109375" style="34" bestFit="1" customWidth="1"/>
    <col min="7702" max="7702" width="3.7109375" style="34" bestFit="1" customWidth="1"/>
    <col min="7703" max="7711" width="3.85546875" style="34" customWidth="1"/>
    <col min="7712" max="7714" width="4.7109375" style="34" customWidth="1"/>
    <col min="7715" max="7936" width="9.140625" style="34"/>
    <col min="7937" max="7937" width="4.140625" style="34" customWidth="1"/>
    <col min="7938" max="7938" width="24.140625" style="34" bestFit="1" customWidth="1"/>
    <col min="7939" max="7939" width="12.7109375" style="34" customWidth="1"/>
    <col min="7940" max="7940" width="3.7109375" style="34" bestFit="1" customWidth="1"/>
    <col min="7941" max="7951" width="3.28515625" style="34" customWidth="1"/>
    <col min="7952" max="7952" width="3.7109375" style="34" bestFit="1" customWidth="1"/>
    <col min="7953" max="7954" width="3.28515625" style="34" customWidth="1"/>
    <col min="7955" max="7955" width="4.28515625" style="34" customWidth="1"/>
    <col min="7956" max="7957" width="5.7109375" style="34" bestFit="1" customWidth="1"/>
    <col min="7958" max="7958" width="3.7109375" style="34" bestFit="1" customWidth="1"/>
    <col min="7959" max="7967" width="3.85546875" style="34" customWidth="1"/>
    <col min="7968" max="7970" width="4.7109375" style="34" customWidth="1"/>
    <col min="7971" max="8192" width="9.140625" style="34"/>
    <col min="8193" max="8193" width="4.140625" style="34" customWidth="1"/>
    <col min="8194" max="8194" width="24.140625" style="34" bestFit="1" customWidth="1"/>
    <col min="8195" max="8195" width="12.7109375" style="34" customWidth="1"/>
    <col min="8196" max="8196" width="3.7109375" style="34" bestFit="1" customWidth="1"/>
    <col min="8197" max="8207" width="3.28515625" style="34" customWidth="1"/>
    <col min="8208" max="8208" width="3.7109375" style="34" bestFit="1" customWidth="1"/>
    <col min="8209" max="8210" width="3.28515625" style="34" customWidth="1"/>
    <col min="8211" max="8211" width="4.28515625" style="34" customWidth="1"/>
    <col min="8212" max="8213" width="5.7109375" style="34" bestFit="1" customWidth="1"/>
    <col min="8214" max="8214" width="3.7109375" style="34" bestFit="1" customWidth="1"/>
    <col min="8215" max="8223" width="3.85546875" style="34" customWidth="1"/>
    <col min="8224" max="8226" width="4.7109375" style="34" customWidth="1"/>
    <col min="8227" max="8448" width="9.140625" style="34"/>
    <col min="8449" max="8449" width="4.140625" style="34" customWidth="1"/>
    <col min="8450" max="8450" width="24.140625" style="34" bestFit="1" customWidth="1"/>
    <col min="8451" max="8451" width="12.7109375" style="34" customWidth="1"/>
    <col min="8452" max="8452" width="3.7109375" style="34" bestFit="1" customWidth="1"/>
    <col min="8453" max="8463" width="3.28515625" style="34" customWidth="1"/>
    <col min="8464" max="8464" width="3.7109375" style="34" bestFit="1" customWidth="1"/>
    <col min="8465" max="8466" width="3.28515625" style="34" customWidth="1"/>
    <col min="8467" max="8467" width="4.28515625" style="34" customWidth="1"/>
    <col min="8468" max="8469" width="5.7109375" style="34" bestFit="1" customWidth="1"/>
    <col min="8470" max="8470" width="3.7109375" style="34" bestFit="1" customWidth="1"/>
    <col min="8471" max="8479" width="3.85546875" style="34" customWidth="1"/>
    <col min="8480" max="8482" width="4.7109375" style="34" customWidth="1"/>
    <col min="8483" max="8704" width="9.140625" style="34"/>
    <col min="8705" max="8705" width="4.140625" style="34" customWidth="1"/>
    <col min="8706" max="8706" width="24.140625" style="34" bestFit="1" customWidth="1"/>
    <col min="8707" max="8707" width="12.7109375" style="34" customWidth="1"/>
    <col min="8708" max="8708" width="3.7109375" style="34" bestFit="1" customWidth="1"/>
    <col min="8709" max="8719" width="3.28515625" style="34" customWidth="1"/>
    <col min="8720" max="8720" width="3.7109375" style="34" bestFit="1" customWidth="1"/>
    <col min="8721" max="8722" width="3.28515625" style="34" customWidth="1"/>
    <col min="8723" max="8723" width="4.28515625" style="34" customWidth="1"/>
    <col min="8724" max="8725" width="5.7109375" style="34" bestFit="1" customWidth="1"/>
    <col min="8726" max="8726" width="3.7109375" style="34" bestFit="1" customWidth="1"/>
    <col min="8727" max="8735" width="3.85546875" style="34" customWidth="1"/>
    <col min="8736" max="8738" width="4.7109375" style="34" customWidth="1"/>
    <col min="8739" max="8960" width="9.140625" style="34"/>
    <col min="8961" max="8961" width="4.140625" style="34" customWidth="1"/>
    <col min="8962" max="8962" width="24.140625" style="34" bestFit="1" customWidth="1"/>
    <col min="8963" max="8963" width="12.7109375" style="34" customWidth="1"/>
    <col min="8964" max="8964" width="3.7109375" style="34" bestFit="1" customWidth="1"/>
    <col min="8965" max="8975" width="3.28515625" style="34" customWidth="1"/>
    <col min="8976" max="8976" width="3.7109375" style="34" bestFit="1" customWidth="1"/>
    <col min="8977" max="8978" width="3.28515625" style="34" customWidth="1"/>
    <col min="8979" max="8979" width="4.28515625" style="34" customWidth="1"/>
    <col min="8980" max="8981" width="5.7109375" style="34" bestFit="1" customWidth="1"/>
    <col min="8982" max="8982" width="3.7109375" style="34" bestFit="1" customWidth="1"/>
    <col min="8983" max="8991" width="3.85546875" style="34" customWidth="1"/>
    <col min="8992" max="8994" width="4.7109375" style="34" customWidth="1"/>
    <col min="8995" max="9216" width="9.140625" style="34"/>
    <col min="9217" max="9217" width="4.140625" style="34" customWidth="1"/>
    <col min="9218" max="9218" width="24.140625" style="34" bestFit="1" customWidth="1"/>
    <col min="9219" max="9219" width="12.7109375" style="34" customWidth="1"/>
    <col min="9220" max="9220" width="3.7109375" style="34" bestFit="1" customWidth="1"/>
    <col min="9221" max="9231" width="3.28515625" style="34" customWidth="1"/>
    <col min="9232" max="9232" width="3.7109375" style="34" bestFit="1" customWidth="1"/>
    <col min="9233" max="9234" width="3.28515625" style="34" customWidth="1"/>
    <col min="9235" max="9235" width="4.28515625" style="34" customWidth="1"/>
    <col min="9236" max="9237" width="5.7109375" style="34" bestFit="1" customWidth="1"/>
    <col min="9238" max="9238" width="3.7109375" style="34" bestFit="1" customWidth="1"/>
    <col min="9239" max="9247" width="3.85546875" style="34" customWidth="1"/>
    <col min="9248" max="9250" width="4.7109375" style="34" customWidth="1"/>
    <col min="9251" max="9472" width="9.140625" style="34"/>
    <col min="9473" max="9473" width="4.140625" style="34" customWidth="1"/>
    <col min="9474" max="9474" width="24.140625" style="34" bestFit="1" customWidth="1"/>
    <col min="9475" max="9475" width="12.7109375" style="34" customWidth="1"/>
    <col min="9476" max="9476" width="3.7109375" style="34" bestFit="1" customWidth="1"/>
    <col min="9477" max="9487" width="3.28515625" style="34" customWidth="1"/>
    <col min="9488" max="9488" width="3.7109375" style="34" bestFit="1" customWidth="1"/>
    <col min="9489" max="9490" width="3.28515625" style="34" customWidth="1"/>
    <col min="9491" max="9491" width="4.28515625" style="34" customWidth="1"/>
    <col min="9492" max="9493" width="5.7109375" style="34" bestFit="1" customWidth="1"/>
    <col min="9494" max="9494" width="3.7109375" style="34" bestFit="1" customWidth="1"/>
    <col min="9495" max="9503" width="3.85546875" style="34" customWidth="1"/>
    <col min="9504" max="9506" width="4.7109375" style="34" customWidth="1"/>
    <col min="9507" max="9728" width="9.140625" style="34"/>
    <col min="9729" max="9729" width="4.140625" style="34" customWidth="1"/>
    <col min="9730" max="9730" width="24.140625" style="34" bestFit="1" customWidth="1"/>
    <col min="9731" max="9731" width="12.7109375" style="34" customWidth="1"/>
    <col min="9732" max="9732" width="3.7109375" style="34" bestFit="1" customWidth="1"/>
    <col min="9733" max="9743" width="3.28515625" style="34" customWidth="1"/>
    <col min="9744" max="9744" width="3.7109375" style="34" bestFit="1" customWidth="1"/>
    <col min="9745" max="9746" width="3.28515625" style="34" customWidth="1"/>
    <col min="9747" max="9747" width="4.28515625" style="34" customWidth="1"/>
    <col min="9748" max="9749" width="5.7109375" style="34" bestFit="1" customWidth="1"/>
    <col min="9750" max="9750" width="3.7109375" style="34" bestFit="1" customWidth="1"/>
    <col min="9751" max="9759" width="3.85546875" style="34" customWidth="1"/>
    <col min="9760" max="9762" width="4.7109375" style="34" customWidth="1"/>
    <col min="9763" max="9984" width="9.140625" style="34"/>
    <col min="9985" max="9985" width="4.140625" style="34" customWidth="1"/>
    <col min="9986" max="9986" width="24.140625" style="34" bestFit="1" customWidth="1"/>
    <col min="9987" max="9987" width="12.7109375" style="34" customWidth="1"/>
    <col min="9988" max="9988" width="3.7109375" style="34" bestFit="1" customWidth="1"/>
    <col min="9989" max="9999" width="3.28515625" style="34" customWidth="1"/>
    <col min="10000" max="10000" width="3.7109375" style="34" bestFit="1" customWidth="1"/>
    <col min="10001" max="10002" width="3.28515625" style="34" customWidth="1"/>
    <col min="10003" max="10003" width="4.28515625" style="34" customWidth="1"/>
    <col min="10004" max="10005" width="5.7109375" style="34" bestFit="1" customWidth="1"/>
    <col min="10006" max="10006" width="3.7109375" style="34" bestFit="1" customWidth="1"/>
    <col min="10007" max="10015" width="3.85546875" style="34" customWidth="1"/>
    <col min="10016" max="10018" width="4.7109375" style="34" customWidth="1"/>
    <col min="10019" max="10240" width="9.140625" style="34"/>
    <col min="10241" max="10241" width="4.140625" style="34" customWidth="1"/>
    <col min="10242" max="10242" width="24.140625" style="34" bestFit="1" customWidth="1"/>
    <col min="10243" max="10243" width="12.7109375" style="34" customWidth="1"/>
    <col min="10244" max="10244" width="3.7109375" style="34" bestFit="1" customWidth="1"/>
    <col min="10245" max="10255" width="3.28515625" style="34" customWidth="1"/>
    <col min="10256" max="10256" width="3.7109375" style="34" bestFit="1" customWidth="1"/>
    <col min="10257" max="10258" width="3.28515625" style="34" customWidth="1"/>
    <col min="10259" max="10259" width="4.28515625" style="34" customWidth="1"/>
    <col min="10260" max="10261" width="5.7109375" style="34" bestFit="1" customWidth="1"/>
    <col min="10262" max="10262" width="3.7109375" style="34" bestFit="1" customWidth="1"/>
    <col min="10263" max="10271" width="3.85546875" style="34" customWidth="1"/>
    <col min="10272" max="10274" width="4.7109375" style="34" customWidth="1"/>
    <col min="10275" max="10496" width="9.140625" style="34"/>
    <col min="10497" max="10497" width="4.140625" style="34" customWidth="1"/>
    <col min="10498" max="10498" width="24.140625" style="34" bestFit="1" customWidth="1"/>
    <col min="10499" max="10499" width="12.7109375" style="34" customWidth="1"/>
    <col min="10500" max="10500" width="3.7109375" style="34" bestFit="1" customWidth="1"/>
    <col min="10501" max="10511" width="3.28515625" style="34" customWidth="1"/>
    <col min="10512" max="10512" width="3.7109375" style="34" bestFit="1" customWidth="1"/>
    <col min="10513" max="10514" width="3.28515625" style="34" customWidth="1"/>
    <col min="10515" max="10515" width="4.28515625" style="34" customWidth="1"/>
    <col min="10516" max="10517" width="5.7109375" style="34" bestFit="1" customWidth="1"/>
    <col min="10518" max="10518" width="3.7109375" style="34" bestFit="1" customWidth="1"/>
    <col min="10519" max="10527" width="3.85546875" style="34" customWidth="1"/>
    <col min="10528" max="10530" width="4.7109375" style="34" customWidth="1"/>
    <col min="10531" max="10752" width="9.140625" style="34"/>
    <col min="10753" max="10753" width="4.140625" style="34" customWidth="1"/>
    <col min="10754" max="10754" width="24.140625" style="34" bestFit="1" customWidth="1"/>
    <col min="10755" max="10755" width="12.7109375" style="34" customWidth="1"/>
    <col min="10756" max="10756" width="3.7109375" style="34" bestFit="1" customWidth="1"/>
    <col min="10757" max="10767" width="3.28515625" style="34" customWidth="1"/>
    <col min="10768" max="10768" width="3.7109375" style="34" bestFit="1" customWidth="1"/>
    <col min="10769" max="10770" width="3.28515625" style="34" customWidth="1"/>
    <col min="10771" max="10771" width="4.28515625" style="34" customWidth="1"/>
    <col min="10772" max="10773" width="5.7109375" style="34" bestFit="1" customWidth="1"/>
    <col min="10774" max="10774" width="3.7109375" style="34" bestFit="1" customWidth="1"/>
    <col min="10775" max="10783" width="3.85546875" style="34" customWidth="1"/>
    <col min="10784" max="10786" width="4.7109375" style="34" customWidth="1"/>
    <col min="10787" max="11008" width="9.140625" style="34"/>
    <col min="11009" max="11009" width="4.140625" style="34" customWidth="1"/>
    <col min="11010" max="11010" width="24.140625" style="34" bestFit="1" customWidth="1"/>
    <col min="11011" max="11011" width="12.7109375" style="34" customWidth="1"/>
    <col min="11012" max="11012" width="3.7109375" style="34" bestFit="1" customWidth="1"/>
    <col min="11013" max="11023" width="3.28515625" style="34" customWidth="1"/>
    <col min="11024" max="11024" width="3.7109375" style="34" bestFit="1" customWidth="1"/>
    <col min="11025" max="11026" width="3.28515625" style="34" customWidth="1"/>
    <col min="11027" max="11027" width="4.28515625" style="34" customWidth="1"/>
    <col min="11028" max="11029" width="5.7109375" style="34" bestFit="1" customWidth="1"/>
    <col min="11030" max="11030" width="3.7109375" style="34" bestFit="1" customWidth="1"/>
    <col min="11031" max="11039" width="3.85546875" style="34" customWidth="1"/>
    <col min="11040" max="11042" width="4.7109375" style="34" customWidth="1"/>
    <col min="11043" max="11264" width="9.140625" style="34"/>
    <col min="11265" max="11265" width="4.140625" style="34" customWidth="1"/>
    <col min="11266" max="11266" width="24.140625" style="34" bestFit="1" customWidth="1"/>
    <col min="11267" max="11267" width="12.7109375" style="34" customWidth="1"/>
    <col min="11268" max="11268" width="3.7109375" style="34" bestFit="1" customWidth="1"/>
    <col min="11269" max="11279" width="3.28515625" style="34" customWidth="1"/>
    <col min="11280" max="11280" width="3.7109375" style="34" bestFit="1" customWidth="1"/>
    <col min="11281" max="11282" width="3.28515625" style="34" customWidth="1"/>
    <col min="11283" max="11283" width="4.28515625" style="34" customWidth="1"/>
    <col min="11284" max="11285" width="5.7109375" style="34" bestFit="1" customWidth="1"/>
    <col min="11286" max="11286" width="3.7109375" style="34" bestFit="1" customWidth="1"/>
    <col min="11287" max="11295" width="3.85546875" style="34" customWidth="1"/>
    <col min="11296" max="11298" width="4.7109375" style="34" customWidth="1"/>
    <col min="11299" max="11520" width="9.140625" style="34"/>
    <col min="11521" max="11521" width="4.140625" style="34" customWidth="1"/>
    <col min="11522" max="11522" width="24.140625" style="34" bestFit="1" customWidth="1"/>
    <col min="11523" max="11523" width="12.7109375" style="34" customWidth="1"/>
    <col min="11524" max="11524" width="3.7109375" style="34" bestFit="1" customWidth="1"/>
    <col min="11525" max="11535" width="3.28515625" style="34" customWidth="1"/>
    <col min="11536" max="11536" width="3.7109375" style="34" bestFit="1" customWidth="1"/>
    <col min="11537" max="11538" width="3.28515625" style="34" customWidth="1"/>
    <col min="11539" max="11539" width="4.28515625" style="34" customWidth="1"/>
    <col min="11540" max="11541" width="5.7109375" style="34" bestFit="1" customWidth="1"/>
    <col min="11542" max="11542" width="3.7109375" style="34" bestFit="1" customWidth="1"/>
    <col min="11543" max="11551" width="3.85546875" style="34" customWidth="1"/>
    <col min="11552" max="11554" width="4.7109375" style="34" customWidth="1"/>
    <col min="11555" max="11776" width="9.140625" style="34"/>
    <col min="11777" max="11777" width="4.140625" style="34" customWidth="1"/>
    <col min="11778" max="11778" width="24.140625" style="34" bestFit="1" customWidth="1"/>
    <col min="11779" max="11779" width="12.7109375" style="34" customWidth="1"/>
    <col min="11780" max="11780" width="3.7109375" style="34" bestFit="1" customWidth="1"/>
    <col min="11781" max="11791" width="3.28515625" style="34" customWidth="1"/>
    <col min="11792" max="11792" width="3.7109375" style="34" bestFit="1" customWidth="1"/>
    <col min="11793" max="11794" width="3.28515625" style="34" customWidth="1"/>
    <col min="11795" max="11795" width="4.28515625" style="34" customWidth="1"/>
    <col min="11796" max="11797" width="5.7109375" style="34" bestFit="1" customWidth="1"/>
    <col min="11798" max="11798" width="3.7109375" style="34" bestFit="1" customWidth="1"/>
    <col min="11799" max="11807" width="3.85546875" style="34" customWidth="1"/>
    <col min="11808" max="11810" width="4.7109375" style="34" customWidth="1"/>
    <col min="11811" max="12032" width="9.140625" style="34"/>
    <col min="12033" max="12033" width="4.140625" style="34" customWidth="1"/>
    <col min="12034" max="12034" width="24.140625" style="34" bestFit="1" customWidth="1"/>
    <col min="12035" max="12035" width="12.7109375" style="34" customWidth="1"/>
    <col min="12036" max="12036" width="3.7109375" style="34" bestFit="1" customWidth="1"/>
    <col min="12037" max="12047" width="3.28515625" style="34" customWidth="1"/>
    <col min="12048" max="12048" width="3.7109375" style="34" bestFit="1" customWidth="1"/>
    <col min="12049" max="12050" width="3.28515625" style="34" customWidth="1"/>
    <col min="12051" max="12051" width="4.28515625" style="34" customWidth="1"/>
    <col min="12052" max="12053" width="5.7109375" style="34" bestFit="1" customWidth="1"/>
    <col min="12054" max="12054" width="3.7109375" style="34" bestFit="1" customWidth="1"/>
    <col min="12055" max="12063" width="3.85546875" style="34" customWidth="1"/>
    <col min="12064" max="12066" width="4.7109375" style="34" customWidth="1"/>
    <col min="12067" max="12288" width="9.140625" style="34"/>
    <col min="12289" max="12289" width="4.140625" style="34" customWidth="1"/>
    <col min="12290" max="12290" width="24.140625" style="34" bestFit="1" customWidth="1"/>
    <col min="12291" max="12291" width="12.7109375" style="34" customWidth="1"/>
    <col min="12292" max="12292" width="3.7109375" style="34" bestFit="1" customWidth="1"/>
    <col min="12293" max="12303" width="3.28515625" style="34" customWidth="1"/>
    <col min="12304" max="12304" width="3.7109375" style="34" bestFit="1" customWidth="1"/>
    <col min="12305" max="12306" width="3.28515625" style="34" customWidth="1"/>
    <col min="12307" max="12307" width="4.28515625" style="34" customWidth="1"/>
    <col min="12308" max="12309" width="5.7109375" style="34" bestFit="1" customWidth="1"/>
    <col min="12310" max="12310" width="3.7109375" style="34" bestFit="1" customWidth="1"/>
    <col min="12311" max="12319" width="3.85546875" style="34" customWidth="1"/>
    <col min="12320" max="12322" width="4.7109375" style="34" customWidth="1"/>
    <col min="12323" max="12544" width="9.140625" style="34"/>
    <col min="12545" max="12545" width="4.140625" style="34" customWidth="1"/>
    <col min="12546" max="12546" width="24.140625" style="34" bestFit="1" customWidth="1"/>
    <col min="12547" max="12547" width="12.7109375" style="34" customWidth="1"/>
    <col min="12548" max="12548" width="3.7109375" style="34" bestFit="1" customWidth="1"/>
    <col min="12549" max="12559" width="3.28515625" style="34" customWidth="1"/>
    <col min="12560" max="12560" width="3.7109375" style="34" bestFit="1" customWidth="1"/>
    <col min="12561" max="12562" width="3.28515625" style="34" customWidth="1"/>
    <col min="12563" max="12563" width="4.28515625" style="34" customWidth="1"/>
    <col min="12564" max="12565" width="5.7109375" style="34" bestFit="1" customWidth="1"/>
    <col min="12566" max="12566" width="3.7109375" style="34" bestFit="1" customWidth="1"/>
    <col min="12567" max="12575" width="3.85546875" style="34" customWidth="1"/>
    <col min="12576" max="12578" width="4.7109375" style="34" customWidth="1"/>
    <col min="12579" max="12800" width="9.140625" style="34"/>
    <col min="12801" max="12801" width="4.140625" style="34" customWidth="1"/>
    <col min="12802" max="12802" width="24.140625" style="34" bestFit="1" customWidth="1"/>
    <col min="12803" max="12803" width="12.7109375" style="34" customWidth="1"/>
    <col min="12804" max="12804" width="3.7109375" style="34" bestFit="1" customWidth="1"/>
    <col min="12805" max="12815" width="3.28515625" style="34" customWidth="1"/>
    <col min="12816" max="12816" width="3.7109375" style="34" bestFit="1" customWidth="1"/>
    <col min="12817" max="12818" width="3.28515625" style="34" customWidth="1"/>
    <col min="12819" max="12819" width="4.28515625" style="34" customWidth="1"/>
    <col min="12820" max="12821" width="5.7109375" style="34" bestFit="1" customWidth="1"/>
    <col min="12822" max="12822" width="3.7109375" style="34" bestFit="1" customWidth="1"/>
    <col min="12823" max="12831" width="3.85546875" style="34" customWidth="1"/>
    <col min="12832" max="12834" width="4.7109375" style="34" customWidth="1"/>
    <col min="12835" max="13056" width="9.140625" style="34"/>
    <col min="13057" max="13057" width="4.140625" style="34" customWidth="1"/>
    <col min="13058" max="13058" width="24.140625" style="34" bestFit="1" customWidth="1"/>
    <col min="13059" max="13059" width="12.7109375" style="34" customWidth="1"/>
    <col min="13060" max="13060" width="3.7109375" style="34" bestFit="1" customWidth="1"/>
    <col min="13061" max="13071" width="3.28515625" style="34" customWidth="1"/>
    <col min="13072" max="13072" width="3.7109375" style="34" bestFit="1" customWidth="1"/>
    <col min="13073" max="13074" width="3.28515625" style="34" customWidth="1"/>
    <col min="13075" max="13075" width="4.28515625" style="34" customWidth="1"/>
    <col min="13076" max="13077" width="5.7109375" style="34" bestFit="1" customWidth="1"/>
    <col min="13078" max="13078" width="3.7109375" style="34" bestFit="1" customWidth="1"/>
    <col min="13079" max="13087" width="3.85546875" style="34" customWidth="1"/>
    <col min="13088" max="13090" width="4.7109375" style="34" customWidth="1"/>
    <col min="13091" max="13312" width="9.140625" style="34"/>
    <col min="13313" max="13313" width="4.140625" style="34" customWidth="1"/>
    <col min="13314" max="13314" width="24.140625" style="34" bestFit="1" customWidth="1"/>
    <col min="13315" max="13315" width="12.7109375" style="34" customWidth="1"/>
    <col min="13316" max="13316" width="3.7109375" style="34" bestFit="1" customWidth="1"/>
    <col min="13317" max="13327" width="3.28515625" style="34" customWidth="1"/>
    <col min="13328" max="13328" width="3.7109375" style="34" bestFit="1" customWidth="1"/>
    <col min="13329" max="13330" width="3.28515625" style="34" customWidth="1"/>
    <col min="13331" max="13331" width="4.28515625" style="34" customWidth="1"/>
    <col min="13332" max="13333" width="5.7109375" style="34" bestFit="1" customWidth="1"/>
    <col min="13334" max="13334" width="3.7109375" style="34" bestFit="1" customWidth="1"/>
    <col min="13335" max="13343" width="3.85546875" style="34" customWidth="1"/>
    <col min="13344" max="13346" width="4.7109375" style="34" customWidth="1"/>
    <col min="13347" max="13568" width="9.140625" style="34"/>
    <col min="13569" max="13569" width="4.140625" style="34" customWidth="1"/>
    <col min="13570" max="13570" width="24.140625" style="34" bestFit="1" customWidth="1"/>
    <col min="13571" max="13571" width="12.7109375" style="34" customWidth="1"/>
    <col min="13572" max="13572" width="3.7109375" style="34" bestFit="1" customWidth="1"/>
    <col min="13573" max="13583" width="3.28515625" style="34" customWidth="1"/>
    <col min="13584" max="13584" width="3.7109375" style="34" bestFit="1" customWidth="1"/>
    <col min="13585" max="13586" width="3.28515625" style="34" customWidth="1"/>
    <col min="13587" max="13587" width="4.28515625" style="34" customWidth="1"/>
    <col min="13588" max="13589" width="5.7109375" style="34" bestFit="1" customWidth="1"/>
    <col min="13590" max="13590" width="3.7109375" style="34" bestFit="1" customWidth="1"/>
    <col min="13591" max="13599" width="3.85546875" style="34" customWidth="1"/>
    <col min="13600" max="13602" width="4.7109375" style="34" customWidth="1"/>
    <col min="13603" max="13824" width="9.140625" style="34"/>
    <col min="13825" max="13825" width="4.140625" style="34" customWidth="1"/>
    <col min="13826" max="13826" width="24.140625" style="34" bestFit="1" customWidth="1"/>
    <col min="13827" max="13827" width="12.7109375" style="34" customWidth="1"/>
    <col min="13828" max="13828" width="3.7109375" style="34" bestFit="1" customWidth="1"/>
    <col min="13829" max="13839" width="3.28515625" style="34" customWidth="1"/>
    <col min="13840" max="13840" width="3.7109375" style="34" bestFit="1" customWidth="1"/>
    <col min="13841" max="13842" width="3.28515625" style="34" customWidth="1"/>
    <col min="13843" max="13843" width="4.28515625" style="34" customWidth="1"/>
    <col min="13844" max="13845" width="5.7109375" style="34" bestFit="1" customWidth="1"/>
    <col min="13846" max="13846" width="3.7109375" style="34" bestFit="1" customWidth="1"/>
    <col min="13847" max="13855" width="3.85546875" style="34" customWidth="1"/>
    <col min="13856" max="13858" width="4.7109375" style="34" customWidth="1"/>
    <col min="13859" max="14080" width="9.140625" style="34"/>
    <col min="14081" max="14081" width="4.140625" style="34" customWidth="1"/>
    <col min="14082" max="14082" width="24.140625" style="34" bestFit="1" customWidth="1"/>
    <col min="14083" max="14083" width="12.7109375" style="34" customWidth="1"/>
    <col min="14084" max="14084" width="3.7109375" style="34" bestFit="1" customWidth="1"/>
    <col min="14085" max="14095" width="3.28515625" style="34" customWidth="1"/>
    <col min="14096" max="14096" width="3.7109375" style="34" bestFit="1" customWidth="1"/>
    <col min="14097" max="14098" width="3.28515625" style="34" customWidth="1"/>
    <col min="14099" max="14099" width="4.28515625" style="34" customWidth="1"/>
    <col min="14100" max="14101" width="5.7109375" style="34" bestFit="1" customWidth="1"/>
    <col min="14102" max="14102" width="3.7109375" style="34" bestFit="1" customWidth="1"/>
    <col min="14103" max="14111" width="3.85546875" style="34" customWidth="1"/>
    <col min="14112" max="14114" width="4.7109375" style="34" customWidth="1"/>
    <col min="14115" max="14336" width="9.140625" style="34"/>
    <col min="14337" max="14337" width="4.140625" style="34" customWidth="1"/>
    <col min="14338" max="14338" width="24.140625" style="34" bestFit="1" customWidth="1"/>
    <col min="14339" max="14339" width="12.7109375" style="34" customWidth="1"/>
    <col min="14340" max="14340" width="3.7109375" style="34" bestFit="1" customWidth="1"/>
    <col min="14341" max="14351" width="3.28515625" style="34" customWidth="1"/>
    <col min="14352" max="14352" width="3.7109375" style="34" bestFit="1" customWidth="1"/>
    <col min="14353" max="14354" width="3.28515625" style="34" customWidth="1"/>
    <col min="14355" max="14355" width="4.28515625" style="34" customWidth="1"/>
    <col min="14356" max="14357" width="5.7109375" style="34" bestFit="1" customWidth="1"/>
    <col min="14358" max="14358" width="3.7109375" style="34" bestFit="1" customWidth="1"/>
    <col min="14359" max="14367" width="3.85546875" style="34" customWidth="1"/>
    <col min="14368" max="14370" width="4.7109375" style="34" customWidth="1"/>
    <col min="14371" max="14592" width="9.140625" style="34"/>
    <col min="14593" max="14593" width="4.140625" style="34" customWidth="1"/>
    <col min="14594" max="14594" width="24.140625" style="34" bestFit="1" customWidth="1"/>
    <col min="14595" max="14595" width="12.7109375" style="34" customWidth="1"/>
    <col min="14596" max="14596" width="3.7109375" style="34" bestFit="1" customWidth="1"/>
    <col min="14597" max="14607" width="3.28515625" style="34" customWidth="1"/>
    <col min="14608" max="14608" width="3.7109375" style="34" bestFit="1" customWidth="1"/>
    <col min="14609" max="14610" width="3.28515625" style="34" customWidth="1"/>
    <col min="14611" max="14611" width="4.28515625" style="34" customWidth="1"/>
    <col min="14612" max="14613" width="5.7109375" style="34" bestFit="1" customWidth="1"/>
    <col min="14614" max="14614" width="3.7109375" style="34" bestFit="1" customWidth="1"/>
    <col min="14615" max="14623" width="3.85546875" style="34" customWidth="1"/>
    <col min="14624" max="14626" width="4.7109375" style="34" customWidth="1"/>
    <col min="14627" max="14848" width="9.140625" style="34"/>
    <col min="14849" max="14849" width="4.140625" style="34" customWidth="1"/>
    <col min="14850" max="14850" width="24.140625" style="34" bestFit="1" customWidth="1"/>
    <col min="14851" max="14851" width="12.7109375" style="34" customWidth="1"/>
    <col min="14852" max="14852" width="3.7109375" style="34" bestFit="1" customWidth="1"/>
    <col min="14853" max="14863" width="3.28515625" style="34" customWidth="1"/>
    <col min="14864" max="14864" width="3.7109375" style="34" bestFit="1" customWidth="1"/>
    <col min="14865" max="14866" width="3.28515625" style="34" customWidth="1"/>
    <col min="14867" max="14867" width="4.28515625" style="34" customWidth="1"/>
    <col min="14868" max="14869" width="5.7109375" style="34" bestFit="1" customWidth="1"/>
    <col min="14870" max="14870" width="3.7109375" style="34" bestFit="1" customWidth="1"/>
    <col min="14871" max="14879" width="3.85546875" style="34" customWidth="1"/>
    <col min="14880" max="14882" width="4.7109375" style="34" customWidth="1"/>
    <col min="14883" max="15104" width="9.140625" style="34"/>
    <col min="15105" max="15105" width="4.140625" style="34" customWidth="1"/>
    <col min="15106" max="15106" width="24.140625" style="34" bestFit="1" customWidth="1"/>
    <col min="15107" max="15107" width="12.7109375" style="34" customWidth="1"/>
    <col min="15108" max="15108" width="3.7109375" style="34" bestFit="1" customWidth="1"/>
    <col min="15109" max="15119" width="3.28515625" style="34" customWidth="1"/>
    <col min="15120" max="15120" width="3.7109375" style="34" bestFit="1" customWidth="1"/>
    <col min="15121" max="15122" width="3.28515625" style="34" customWidth="1"/>
    <col min="15123" max="15123" width="4.28515625" style="34" customWidth="1"/>
    <col min="15124" max="15125" width="5.7109375" style="34" bestFit="1" customWidth="1"/>
    <col min="15126" max="15126" width="3.7109375" style="34" bestFit="1" customWidth="1"/>
    <col min="15127" max="15135" width="3.85546875" style="34" customWidth="1"/>
    <col min="15136" max="15138" width="4.7109375" style="34" customWidth="1"/>
    <col min="15139" max="15360" width="9.140625" style="34"/>
    <col min="15361" max="15361" width="4.140625" style="34" customWidth="1"/>
    <col min="15362" max="15362" width="24.140625" style="34" bestFit="1" customWidth="1"/>
    <col min="15363" max="15363" width="12.7109375" style="34" customWidth="1"/>
    <col min="15364" max="15364" width="3.7109375" style="34" bestFit="1" customWidth="1"/>
    <col min="15365" max="15375" width="3.28515625" style="34" customWidth="1"/>
    <col min="15376" max="15376" width="3.7109375" style="34" bestFit="1" customWidth="1"/>
    <col min="15377" max="15378" width="3.28515625" style="34" customWidth="1"/>
    <col min="15379" max="15379" width="4.28515625" style="34" customWidth="1"/>
    <col min="15380" max="15381" width="5.7109375" style="34" bestFit="1" customWidth="1"/>
    <col min="15382" max="15382" width="3.7109375" style="34" bestFit="1" customWidth="1"/>
    <col min="15383" max="15391" width="3.85546875" style="34" customWidth="1"/>
    <col min="15392" max="15394" width="4.7109375" style="34" customWidth="1"/>
    <col min="15395" max="15616" width="9.140625" style="34"/>
    <col min="15617" max="15617" width="4.140625" style="34" customWidth="1"/>
    <col min="15618" max="15618" width="24.140625" style="34" bestFit="1" customWidth="1"/>
    <col min="15619" max="15619" width="12.7109375" style="34" customWidth="1"/>
    <col min="15620" max="15620" width="3.7109375" style="34" bestFit="1" customWidth="1"/>
    <col min="15621" max="15631" width="3.28515625" style="34" customWidth="1"/>
    <col min="15632" max="15632" width="3.7109375" style="34" bestFit="1" customWidth="1"/>
    <col min="15633" max="15634" width="3.28515625" style="34" customWidth="1"/>
    <col min="15635" max="15635" width="4.28515625" style="34" customWidth="1"/>
    <col min="15636" max="15637" width="5.7109375" style="34" bestFit="1" customWidth="1"/>
    <col min="15638" max="15638" width="3.7109375" style="34" bestFit="1" customWidth="1"/>
    <col min="15639" max="15647" width="3.85546875" style="34" customWidth="1"/>
    <col min="15648" max="15650" width="4.7109375" style="34" customWidth="1"/>
    <col min="15651" max="15872" width="9.140625" style="34"/>
    <col min="15873" max="15873" width="4.140625" style="34" customWidth="1"/>
    <col min="15874" max="15874" width="24.140625" style="34" bestFit="1" customWidth="1"/>
    <col min="15875" max="15875" width="12.7109375" style="34" customWidth="1"/>
    <col min="15876" max="15876" width="3.7109375" style="34" bestFit="1" customWidth="1"/>
    <col min="15877" max="15887" width="3.28515625" style="34" customWidth="1"/>
    <col min="15888" max="15888" width="3.7109375" style="34" bestFit="1" customWidth="1"/>
    <col min="15889" max="15890" width="3.28515625" style="34" customWidth="1"/>
    <col min="15891" max="15891" width="4.28515625" style="34" customWidth="1"/>
    <col min="15892" max="15893" width="5.7109375" style="34" bestFit="1" customWidth="1"/>
    <col min="15894" max="15894" width="3.7109375" style="34" bestFit="1" customWidth="1"/>
    <col min="15895" max="15903" width="3.85546875" style="34" customWidth="1"/>
    <col min="15904" max="15906" width="4.7109375" style="34" customWidth="1"/>
    <col min="15907" max="16128" width="9.140625" style="34"/>
    <col min="16129" max="16129" width="4.140625" style="34" customWidth="1"/>
    <col min="16130" max="16130" width="24.140625" style="34" bestFit="1" customWidth="1"/>
    <col min="16131" max="16131" width="12.7109375" style="34" customWidth="1"/>
    <col min="16132" max="16132" width="3.7109375" style="34" bestFit="1" customWidth="1"/>
    <col min="16133" max="16143" width="3.28515625" style="34" customWidth="1"/>
    <col min="16144" max="16144" width="3.7109375" style="34" bestFit="1" customWidth="1"/>
    <col min="16145" max="16146" width="3.28515625" style="34" customWidth="1"/>
    <col min="16147" max="16147" width="4.28515625" style="34" customWidth="1"/>
    <col min="16148" max="16149" width="5.7109375" style="34" bestFit="1" customWidth="1"/>
    <col min="16150" max="16150" width="3.7109375" style="34" bestFit="1" customWidth="1"/>
    <col min="16151" max="16159" width="3.85546875" style="34" customWidth="1"/>
    <col min="16160" max="16162" width="4.7109375" style="34" customWidth="1"/>
    <col min="16163" max="16384" width="9.140625" style="34"/>
  </cols>
  <sheetData>
    <row r="1" spans="1:38" ht="123" customHeight="1">
      <c r="A1" s="28" t="s">
        <v>33</v>
      </c>
      <c r="B1" s="29" t="s">
        <v>153</v>
      </c>
      <c r="C1" s="29" t="s">
        <v>154</v>
      </c>
      <c r="D1" s="72" t="s">
        <v>155</v>
      </c>
      <c r="E1" s="72" t="s">
        <v>156</v>
      </c>
      <c r="F1" s="72" t="s">
        <v>157</v>
      </c>
      <c r="G1" s="73" t="s">
        <v>158</v>
      </c>
      <c r="H1" s="72" t="s">
        <v>159</v>
      </c>
      <c r="I1" s="74" t="s">
        <v>160</v>
      </c>
      <c r="J1" s="72" t="s">
        <v>161</v>
      </c>
      <c r="K1" s="72" t="s">
        <v>162</v>
      </c>
      <c r="L1" s="72" t="s">
        <v>163</v>
      </c>
      <c r="M1" s="72" t="s">
        <v>164</v>
      </c>
      <c r="N1" s="75" t="s">
        <v>32</v>
      </c>
      <c r="O1" s="74" t="s">
        <v>165</v>
      </c>
      <c r="P1" s="72" t="s">
        <v>166</v>
      </c>
      <c r="Q1" s="72" t="s">
        <v>167</v>
      </c>
      <c r="R1" s="72" t="s">
        <v>168</v>
      </c>
      <c r="S1" s="72" t="s">
        <v>312</v>
      </c>
      <c r="T1" s="72" t="s">
        <v>169</v>
      </c>
      <c r="U1" s="72" t="s">
        <v>170</v>
      </c>
      <c r="V1" s="72" t="s">
        <v>171</v>
      </c>
      <c r="W1" s="75" t="s">
        <v>1</v>
      </c>
      <c r="X1" s="74" t="s">
        <v>172</v>
      </c>
      <c r="Y1" s="74" t="s">
        <v>173</v>
      </c>
      <c r="Z1" s="74" t="s">
        <v>174</v>
      </c>
      <c r="AA1" s="74" t="s">
        <v>175</v>
      </c>
      <c r="AB1" s="74" t="s">
        <v>176</v>
      </c>
      <c r="AC1" s="74" t="s">
        <v>177</v>
      </c>
      <c r="AD1" s="74" t="s">
        <v>178</v>
      </c>
      <c r="AE1" s="75" t="s">
        <v>31</v>
      </c>
      <c r="AF1" s="30" t="s">
        <v>30</v>
      </c>
      <c r="AG1" s="31" t="s">
        <v>29</v>
      </c>
      <c r="AH1" s="32" t="s">
        <v>0</v>
      </c>
      <c r="AI1" s="33"/>
      <c r="AJ1" s="82" t="s">
        <v>313</v>
      </c>
      <c r="AK1" s="85" t="s">
        <v>314</v>
      </c>
    </row>
    <row r="2" spans="1:38" ht="15.75" customHeight="1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3"/>
      <c r="AI2" s="33"/>
      <c r="AJ2" s="89"/>
      <c r="AK2" s="90"/>
    </row>
    <row r="3" spans="1:38" ht="25.5">
      <c r="A3" s="35" t="s">
        <v>28</v>
      </c>
      <c r="B3" s="36" t="s">
        <v>179</v>
      </c>
      <c r="C3" s="36" t="s">
        <v>49</v>
      </c>
      <c r="D3" s="36"/>
      <c r="E3" s="36"/>
      <c r="F3" s="35"/>
      <c r="G3" s="37"/>
      <c r="H3" s="35"/>
      <c r="I3" s="38"/>
      <c r="J3" s="35"/>
      <c r="K3" s="35"/>
      <c r="L3" s="35"/>
      <c r="M3" s="35"/>
      <c r="N3" s="39"/>
      <c r="O3" s="38"/>
      <c r="P3" s="35"/>
      <c r="Q3" s="35"/>
      <c r="R3" s="35"/>
      <c r="S3" s="35"/>
      <c r="T3" s="35"/>
      <c r="U3" s="35"/>
      <c r="V3" s="35"/>
      <c r="W3" s="39"/>
      <c r="X3" s="38"/>
      <c r="Y3" s="38"/>
      <c r="Z3" s="38"/>
      <c r="AA3" s="38"/>
      <c r="AB3" s="38"/>
      <c r="AC3" s="38"/>
      <c r="AD3" s="38"/>
      <c r="AE3" s="39"/>
      <c r="AF3" s="40">
        <f>SUM(D3:M3,O3:V3,X3:AD3)</f>
        <v>0</v>
      </c>
      <c r="AG3" s="41">
        <f>N3+W3+AE3</f>
        <v>0</v>
      </c>
      <c r="AH3" s="42">
        <f>SUM(AF3:AG3)</f>
        <v>0</v>
      </c>
      <c r="AI3" s="33"/>
      <c r="AJ3" s="83"/>
      <c r="AK3" s="86"/>
    </row>
    <row r="4" spans="1:38" s="46" customFormat="1" ht="25.5">
      <c r="A4" s="35" t="s">
        <v>27</v>
      </c>
      <c r="B4" s="43" t="s">
        <v>180</v>
      </c>
      <c r="C4" s="36" t="s">
        <v>181</v>
      </c>
      <c r="D4" s="36"/>
      <c r="E4" s="36"/>
      <c r="F4" s="35"/>
      <c r="G4" s="37"/>
      <c r="H4" s="35"/>
      <c r="I4" s="38"/>
      <c r="J4" s="35"/>
      <c r="K4" s="35"/>
      <c r="L4" s="35"/>
      <c r="M4" s="35"/>
      <c r="N4" s="39"/>
      <c r="O4" s="38"/>
      <c r="P4" s="35"/>
      <c r="Q4" s="35"/>
      <c r="R4" s="35"/>
      <c r="S4" s="35">
        <v>19</v>
      </c>
      <c r="T4" s="35"/>
      <c r="U4" s="35"/>
      <c r="V4" s="35"/>
      <c r="W4" s="39"/>
      <c r="X4" s="38"/>
      <c r="Y4" s="38"/>
      <c r="Z4" s="38"/>
      <c r="AA4" s="38"/>
      <c r="AB4" s="38"/>
      <c r="AC4" s="38"/>
      <c r="AD4" s="38"/>
      <c r="AE4" s="39"/>
      <c r="AF4" s="40">
        <f t="shared" ref="AF4:AF20" si="0">SUM(D4:M4,O4:V4,X4:AD4)</f>
        <v>19</v>
      </c>
      <c r="AG4" s="41">
        <f t="shared" ref="AG4:AG21" si="1">N4+W4+AE4</f>
        <v>0</v>
      </c>
      <c r="AH4" s="42">
        <f t="shared" ref="AH4:AH21" si="2">SUM(AF4:AG4)</f>
        <v>19</v>
      </c>
      <c r="AI4" s="45"/>
      <c r="AJ4" s="92"/>
      <c r="AK4" s="87"/>
    </row>
    <row r="5" spans="1:38" s="46" customFormat="1" ht="16.5" customHeight="1">
      <c r="A5" s="76" t="s">
        <v>26</v>
      </c>
      <c r="B5" s="77" t="s">
        <v>48</v>
      </c>
      <c r="C5" s="78" t="s">
        <v>48</v>
      </c>
      <c r="D5" s="36">
        <v>60</v>
      </c>
      <c r="E5" s="36"/>
      <c r="F5" s="35"/>
      <c r="G5" s="37"/>
      <c r="H5" s="35"/>
      <c r="I5" s="38"/>
      <c r="J5" s="35"/>
      <c r="K5" s="35"/>
      <c r="L5" s="35"/>
      <c r="M5" s="35"/>
      <c r="N5" s="39"/>
      <c r="O5" s="38"/>
      <c r="P5" s="35"/>
      <c r="Q5" s="35"/>
      <c r="R5" s="35"/>
      <c r="S5" s="35"/>
      <c r="T5" s="35"/>
      <c r="U5" s="35"/>
      <c r="V5" s="35"/>
      <c r="W5" s="39"/>
      <c r="X5" s="38"/>
      <c r="Y5" s="38"/>
      <c r="Z5" s="38"/>
      <c r="AA5" s="38"/>
      <c r="AB5" s="38"/>
      <c r="AC5" s="38"/>
      <c r="AD5" s="38"/>
      <c r="AE5" s="39"/>
      <c r="AF5" s="40">
        <f t="shared" si="0"/>
        <v>60</v>
      </c>
      <c r="AG5" s="41">
        <f t="shared" si="1"/>
        <v>0</v>
      </c>
      <c r="AH5" s="42">
        <f t="shared" si="2"/>
        <v>60</v>
      </c>
      <c r="AJ5" s="99">
        <v>101.05</v>
      </c>
      <c r="AK5" s="100"/>
      <c r="AL5" s="101"/>
    </row>
    <row r="6" spans="1:38" ht="51">
      <c r="A6" s="35" t="s">
        <v>25</v>
      </c>
      <c r="B6" s="43" t="s">
        <v>182</v>
      </c>
      <c r="C6" s="36" t="s">
        <v>183</v>
      </c>
      <c r="D6" s="36">
        <v>60</v>
      </c>
      <c r="E6" s="36"/>
      <c r="F6" s="35"/>
      <c r="G6" s="37"/>
      <c r="H6" s="35"/>
      <c r="I6" s="38"/>
      <c r="J6" s="35"/>
      <c r="K6" s="35"/>
      <c r="L6" s="35"/>
      <c r="M6" s="35"/>
      <c r="N6" s="39"/>
      <c r="O6" s="38"/>
      <c r="P6" s="35"/>
      <c r="Q6" s="35"/>
      <c r="R6" s="35"/>
      <c r="S6" s="35">
        <v>5</v>
      </c>
      <c r="T6" s="35"/>
      <c r="U6" s="35"/>
      <c r="V6" s="35"/>
      <c r="W6" s="39"/>
      <c r="X6" s="38"/>
      <c r="Y6" s="38"/>
      <c r="Z6" s="38"/>
      <c r="AA6" s="38"/>
      <c r="AB6" s="38"/>
      <c r="AC6" s="38"/>
      <c r="AD6" s="38"/>
      <c r="AE6" s="39"/>
      <c r="AF6" s="40">
        <f t="shared" si="0"/>
        <v>65</v>
      </c>
      <c r="AG6" s="41">
        <f t="shared" si="1"/>
        <v>0</v>
      </c>
      <c r="AH6" s="42">
        <f t="shared" si="2"/>
        <v>65</v>
      </c>
      <c r="AI6" s="47"/>
      <c r="AJ6" s="102"/>
      <c r="AK6" s="103"/>
      <c r="AL6" s="48"/>
    </row>
    <row r="7" spans="1:38" ht="38.25">
      <c r="A7" s="35" t="s">
        <v>24</v>
      </c>
      <c r="B7" s="43" t="s">
        <v>184</v>
      </c>
      <c r="C7" s="36" t="s">
        <v>185</v>
      </c>
      <c r="D7" s="36"/>
      <c r="E7" s="36"/>
      <c r="F7" s="35"/>
      <c r="G7" s="37"/>
      <c r="H7" s="35"/>
      <c r="I7" s="38">
        <v>5</v>
      </c>
      <c r="J7" s="35"/>
      <c r="K7" s="35"/>
      <c r="L7" s="35"/>
      <c r="M7" s="35"/>
      <c r="N7" s="39">
        <v>26</v>
      </c>
      <c r="O7" s="38"/>
      <c r="P7" s="35">
        <v>30</v>
      </c>
      <c r="Q7" s="35">
        <v>10</v>
      </c>
      <c r="R7" s="35"/>
      <c r="S7" s="35"/>
      <c r="T7" s="35"/>
      <c r="U7" s="35"/>
      <c r="V7" s="35"/>
      <c r="W7" s="39"/>
      <c r="X7" s="38"/>
      <c r="Y7" s="38"/>
      <c r="Z7" s="38"/>
      <c r="AA7" s="38"/>
      <c r="AB7" s="38"/>
      <c r="AC7" s="38"/>
      <c r="AD7" s="38"/>
      <c r="AE7" s="39"/>
      <c r="AF7" s="40">
        <f t="shared" si="0"/>
        <v>45</v>
      </c>
      <c r="AG7" s="41">
        <f t="shared" si="1"/>
        <v>26</v>
      </c>
      <c r="AH7" s="42">
        <f t="shared" si="2"/>
        <v>71</v>
      </c>
      <c r="AI7" s="47"/>
      <c r="AJ7" s="102"/>
      <c r="AK7" s="103"/>
      <c r="AL7" s="48"/>
    </row>
    <row r="8" spans="1:38" ht="20.25" customHeight="1">
      <c r="A8" s="79" t="s">
        <v>23</v>
      </c>
      <c r="B8" s="80" t="s">
        <v>186</v>
      </c>
      <c r="C8" s="81" t="s">
        <v>186</v>
      </c>
      <c r="D8" s="36">
        <v>60</v>
      </c>
      <c r="E8" s="36"/>
      <c r="F8" s="35"/>
      <c r="G8" s="37"/>
      <c r="H8" s="35"/>
      <c r="I8" s="38"/>
      <c r="J8" s="35"/>
      <c r="K8" s="35"/>
      <c r="L8" s="35"/>
      <c r="M8" s="35"/>
      <c r="N8" s="39">
        <v>12</v>
      </c>
      <c r="O8" s="38"/>
      <c r="P8" s="35"/>
      <c r="Q8" s="35">
        <v>5</v>
      </c>
      <c r="R8" s="35"/>
      <c r="S8" s="35"/>
      <c r="T8" s="35"/>
      <c r="U8" s="35"/>
      <c r="V8" s="35"/>
      <c r="W8" s="39">
        <v>4</v>
      </c>
      <c r="X8" s="38"/>
      <c r="Y8" s="38"/>
      <c r="Z8" s="38"/>
      <c r="AA8" s="38"/>
      <c r="AB8" s="38"/>
      <c r="AC8" s="38"/>
      <c r="AD8" s="38"/>
      <c r="AE8" s="39">
        <v>2</v>
      </c>
      <c r="AF8" s="40">
        <f t="shared" si="0"/>
        <v>65</v>
      </c>
      <c r="AG8" s="41">
        <f t="shared" si="1"/>
        <v>18</v>
      </c>
      <c r="AH8" s="42">
        <f t="shared" si="2"/>
        <v>83</v>
      </c>
      <c r="AI8" s="47"/>
      <c r="AJ8" s="102"/>
      <c r="AK8" s="104">
        <v>101.4</v>
      </c>
      <c r="AL8" s="48"/>
    </row>
    <row r="9" spans="1:38" ht="51">
      <c r="A9" s="35" t="s">
        <v>22</v>
      </c>
      <c r="B9" s="43" t="s">
        <v>187</v>
      </c>
      <c r="C9" s="36" t="s">
        <v>188</v>
      </c>
      <c r="D9" s="36"/>
      <c r="E9" s="36"/>
      <c r="F9" s="35"/>
      <c r="G9" s="37"/>
      <c r="H9" s="35"/>
      <c r="I9" s="38">
        <v>10</v>
      </c>
      <c r="J9" s="35"/>
      <c r="K9" s="35"/>
      <c r="L9" s="35"/>
      <c r="M9" s="35"/>
      <c r="N9" s="39">
        <v>6</v>
      </c>
      <c r="O9" s="38"/>
      <c r="P9" s="35">
        <v>30</v>
      </c>
      <c r="Q9" s="35">
        <v>10</v>
      </c>
      <c r="R9" s="35"/>
      <c r="S9" s="35">
        <v>26</v>
      </c>
      <c r="T9" s="35"/>
      <c r="U9" s="35"/>
      <c r="V9" s="35"/>
      <c r="W9" s="39">
        <v>8</v>
      </c>
      <c r="X9" s="38"/>
      <c r="Y9" s="38"/>
      <c r="Z9" s="38"/>
      <c r="AA9" s="38"/>
      <c r="AB9" s="38"/>
      <c r="AC9" s="38"/>
      <c r="AD9" s="38"/>
      <c r="AE9" s="39"/>
      <c r="AF9" s="40">
        <f t="shared" si="0"/>
        <v>76</v>
      </c>
      <c r="AG9" s="41">
        <f t="shared" si="1"/>
        <v>14</v>
      </c>
      <c r="AH9" s="42">
        <f t="shared" si="2"/>
        <v>90</v>
      </c>
      <c r="AI9" s="47"/>
      <c r="AJ9" s="102"/>
      <c r="AK9" s="105"/>
      <c r="AL9" s="48"/>
    </row>
    <row r="10" spans="1:38" ht="25.5">
      <c r="A10" s="76">
        <v>8</v>
      </c>
      <c r="B10" s="77" t="s">
        <v>50</v>
      </c>
      <c r="C10" s="78" t="s">
        <v>189</v>
      </c>
      <c r="D10" s="36">
        <v>60</v>
      </c>
      <c r="E10" s="36"/>
      <c r="F10" s="35"/>
      <c r="G10" s="37"/>
      <c r="H10" s="35"/>
      <c r="I10" s="38">
        <v>15</v>
      </c>
      <c r="J10" s="35"/>
      <c r="K10" s="35"/>
      <c r="L10" s="35"/>
      <c r="M10" s="35"/>
      <c r="N10" s="39">
        <v>10</v>
      </c>
      <c r="O10" s="38"/>
      <c r="P10" s="35"/>
      <c r="Q10" s="35"/>
      <c r="R10" s="35"/>
      <c r="S10" s="35">
        <v>15</v>
      </c>
      <c r="T10" s="35"/>
      <c r="U10" s="35"/>
      <c r="V10" s="35"/>
      <c r="W10" s="39"/>
      <c r="X10" s="38"/>
      <c r="Y10" s="38"/>
      <c r="Z10" s="38"/>
      <c r="AA10" s="38"/>
      <c r="AB10" s="38"/>
      <c r="AC10" s="38"/>
      <c r="AD10" s="38"/>
      <c r="AE10" s="39">
        <v>10</v>
      </c>
      <c r="AF10" s="40">
        <f t="shared" si="0"/>
        <v>90</v>
      </c>
      <c r="AG10" s="41">
        <f t="shared" si="1"/>
        <v>20</v>
      </c>
      <c r="AH10" s="42">
        <f t="shared" si="2"/>
        <v>110</v>
      </c>
      <c r="AI10" s="47"/>
      <c r="AJ10" s="106">
        <v>99.7</v>
      </c>
      <c r="AK10" s="105"/>
      <c r="AL10" s="48"/>
    </row>
    <row r="11" spans="1:38" ht="42" customHeight="1">
      <c r="A11" s="79" t="s">
        <v>21</v>
      </c>
      <c r="B11" s="80" t="s">
        <v>190</v>
      </c>
      <c r="C11" s="81" t="s">
        <v>191</v>
      </c>
      <c r="D11" s="36">
        <v>60</v>
      </c>
      <c r="E11" s="36"/>
      <c r="F11" s="35"/>
      <c r="G11" s="37"/>
      <c r="H11" s="35"/>
      <c r="I11" s="38"/>
      <c r="J11" s="35"/>
      <c r="K11" s="35"/>
      <c r="L11" s="35">
        <v>60</v>
      </c>
      <c r="M11" s="35"/>
      <c r="N11" s="39">
        <v>8</v>
      </c>
      <c r="O11" s="38"/>
      <c r="P11" s="35"/>
      <c r="Q11" s="35">
        <v>10</v>
      </c>
      <c r="R11" s="35"/>
      <c r="S11" s="35">
        <v>7</v>
      </c>
      <c r="T11" s="35"/>
      <c r="U11" s="35"/>
      <c r="V11" s="35"/>
      <c r="W11" s="39">
        <v>6</v>
      </c>
      <c r="X11" s="38"/>
      <c r="Y11" s="38"/>
      <c r="Z11" s="38"/>
      <c r="AA11" s="38"/>
      <c r="AB11" s="38"/>
      <c r="AC11" s="38"/>
      <c r="AD11" s="38"/>
      <c r="AE11" s="39"/>
      <c r="AF11" s="40">
        <f t="shared" si="0"/>
        <v>137</v>
      </c>
      <c r="AG11" s="41">
        <f t="shared" si="1"/>
        <v>14</v>
      </c>
      <c r="AH11" s="42">
        <f t="shared" si="2"/>
        <v>151</v>
      </c>
      <c r="AI11" s="47"/>
      <c r="AJ11" s="102"/>
      <c r="AK11" s="105">
        <v>100.05</v>
      </c>
      <c r="AL11" s="48"/>
    </row>
    <row r="12" spans="1:38" ht="25.5">
      <c r="A12" s="79">
        <v>10</v>
      </c>
      <c r="B12" s="80" t="s">
        <v>192</v>
      </c>
      <c r="C12" s="81" t="s">
        <v>53</v>
      </c>
      <c r="D12" s="36">
        <v>60</v>
      </c>
      <c r="E12" s="36"/>
      <c r="F12" s="35"/>
      <c r="G12" s="37"/>
      <c r="H12" s="35"/>
      <c r="I12" s="38"/>
      <c r="J12" s="35"/>
      <c r="K12" s="35"/>
      <c r="L12" s="35"/>
      <c r="M12" s="35"/>
      <c r="N12" s="39">
        <v>24</v>
      </c>
      <c r="O12" s="38"/>
      <c r="P12" s="35"/>
      <c r="Q12" s="35">
        <v>5</v>
      </c>
      <c r="R12" s="35"/>
      <c r="S12" s="35"/>
      <c r="T12" s="35"/>
      <c r="U12" s="35">
        <v>60</v>
      </c>
      <c r="V12" s="35"/>
      <c r="W12" s="39">
        <v>8</v>
      </c>
      <c r="X12" s="38"/>
      <c r="Y12" s="38"/>
      <c r="Z12" s="38"/>
      <c r="AA12" s="38"/>
      <c r="AB12" s="38"/>
      <c r="AC12" s="38"/>
      <c r="AD12" s="38"/>
      <c r="AE12" s="39">
        <v>18</v>
      </c>
      <c r="AF12" s="40">
        <f t="shared" si="0"/>
        <v>125</v>
      </c>
      <c r="AG12" s="41">
        <f t="shared" si="1"/>
        <v>50</v>
      </c>
      <c r="AH12" s="42">
        <f t="shared" si="2"/>
        <v>175</v>
      </c>
      <c r="AI12" s="47"/>
      <c r="AJ12" s="102"/>
      <c r="AK12" s="104">
        <v>98.7</v>
      </c>
      <c r="AL12" s="48"/>
    </row>
    <row r="13" spans="1:38" ht="19.5" customHeight="1">
      <c r="A13" s="76">
        <v>11</v>
      </c>
      <c r="B13" s="77" t="s">
        <v>193</v>
      </c>
      <c r="C13" s="78" t="s">
        <v>194</v>
      </c>
      <c r="D13" s="52">
        <v>60</v>
      </c>
      <c r="E13" s="52"/>
      <c r="F13" s="35"/>
      <c r="G13" s="37"/>
      <c r="H13" s="35"/>
      <c r="I13" s="38"/>
      <c r="J13" s="35"/>
      <c r="K13" s="35"/>
      <c r="L13" s="35"/>
      <c r="M13" s="35"/>
      <c r="N13" s="39">
        <v>10</v>
      </c>
      <c r="O13" s="38"/>
      <c r="P13" s="35">
        <v>30</v>
      </c>
      <c r="Q13" s="35"/>
      <c r="R13" s="35"/>
      <c r="S13" s="35">
        <v>3</v>
      </c>
      <c r="T13" s="35"/>
      <c r="U13" s="35">
        <v>60</v>
      </c>
      <c r="V13" s="35"/>
      <c r="W13" s="39"/>
      <c r="X13" s="38"/>
      <c r="Y13" s="38"/>
      <c r="Z13" s="38"/>
      <c r="AA13" s="38">
        <v>60</v>
      </c>
      <c r="AB13" s="38"/>
      <c r="AC13" s="38"/>
      <c r="AD13" s="38"/>
      <c r="AE13" s="39"/>
      <c r="AF13" s="40">
        <f t="shared" si="0"/>
        <v>213</v>
      </c>
      <c r="AG13" s="41">
        <f t="shared" si="1"/>
        <v>10</v>
      </c>
      <c r="AH13" s="42">
        <f t="shared" si="2"/>
        <v>223</v>
      </c>
      <c r="AI13" s="47"/>
      <c r="AJ13" s="99">
        <v>98.35</v>
      </c>
      <c r="AK13" s="103"/>
      <c r="AL13" s="48"/>
    </row>
    <row r="14" spans="1:38" ht="25.5">
      <c r="A14" s="35">
        <v>12</v>
      </c>
      <c r="B14" s="43" t="s">
        <v>195</v>
      </c>
      <c r="C14" s="36" t="s">
        <v>196</v>
      </c>
      <c r="D14" s="36"/>
      <c r="E14" s="36"/>
      <c r="F14" s="35">
        <v>60</v>
      </c>
      <c r="G14" s="37"/>
      <c r="H14" s="35"/>
      <c r="I14" s="38"/>
      <c r="J14" s="35"/>
      <c r="K14" s="35"/>
      <c r="L14" s="35"/>
      <c r="M14" s="35"/>
      <c r="N14" s="39">
        <v>42</v>
      </c>
      <c r="O14" s="38"/>
      <c r="P14" s="35"/>
      <c r="Q14" s="35"/>
      <c r="R14" s="35"/>
      <c r="S14" s="35">
        <v>2</v>
      </c>
      <c r="T14" s="35"/>
      <c r="U14" s="35">
        <v>60</v>
      </c>
      <c r="V14" s="35"/>
      <c r="W14" s="39">
        <v>2</v>
      </c>
      <c r="X14" s="38"/>
      <c r="Y14" s="38"/>
      <c r="Z14" s="38"/>
      <c r="AA14" s="38">
        <v>60</v>
      </c>
      <c r="AB14" s="38"/>
      <c r="AC14" s="38"/>
      <c r="AD14" s="38"/>
      <c r="AE14" s="39">
        <v>2</v>
      </c>
      <c r="AF14" s="40">
        <f>SUM(D14:M14,O14:V14,X14:AD14)</f>
        <v>182</v>
      </c>
      <c r="AG14" s="41">
        <f>N14+W14+AE14</f>
        <v>46</v>
      </c>
      <c r="AH14" s="42">
        <f>SUM(AF14:AG14)</f>
        <v>228</v>
      </c>
      <c r="AI14" s="47"/>
      <c r="AJ14" s="102"/>
      <c r="AK14" s="103"/>
      <c r="AL14" s="48"/>
    </row>
    <row r="15" spans="1:38" ht="25.5">
      <c r="A15" s="79">
        <v>13</v>
      </c>
      <c r="B15" s="80" t="s">
        <v>197</v>
      </c>
      <c r="C15" s="81" t="s">
        <v>198</v>
      </c>
      <c r="D15" s="52"/>
      <c r="E15" s="52"/>
      <c r="F15" s="35"/>
      <c r="G15" s="37"/>
      <c r="H15" s="35"/>
      <c r="I15" s="38">
        <v>20</v>
      </c>
      <c r="J15" s="35">
        <v>60</v>
      </c>
      <c r="K15" s="35"/>
      <c r="L15" s="35"/>
      <c r="M15" s="35"/>
      <c r="N15" s="39">
        <v>2</v>
      </c>
      <c r="O15" s="38">
        <v>60</v>
      </c>
      <c r="P15" s="35">
        <v>30</v>
      </c>
      <c r="Q15" s="35"/>
      <c r="R15" s="35"/>
      <c r="S15" s="35">
        <v>27</v>
      </c>
      <c r="T15" s="35"/>
      <c r="U15" s="35"/>
      <c r="V15" s="35"/>
      <c r="W15" s="39"/>
      <c r="X15" s="38"/>
      <c r="Y15" s="38"/>
      <c r="Z15" s="38"/>
      <c r="AA15" s="38">
        <v>60</v>
      </c>
      <c r="AB15" s="38"/>
      <c r="AC15" s="38"/>
      <c r="AD15" s="38"/>
      <c r="AE15" s="39"/>
      <c r="AF15" s="40">
        <f t="shared" si="0"/>
        <v>257</v>
      </c>
      <c r="AG15" s="41">
        <f t="shared" si="1"/>
        <v>2</v>
      </c>
      <c r="AH15" s="42">
        <f t="shared" si="2"/>
        <v>259</v>
      </c>
      <c r="AI15" s="47"/>
      <c r="AJ15" s="102"/>
      <c r="AK15" s="104">
        <v>97.35</v>
      </c>
      <c r="AL15" s="48"/>
    </row>
    <row r="16" spans="1:38" ht="38.25">
      <c r="A16" s="79">
        <v>14</v>
      </c>
      <c r="B16" s="80" t="s">
        <v>51</v>
      </c>
      <c r="C16" s="91" t="s">
        <v>199</v>
      </c>
      <c r="D16" s="54">
        <v>60</v>
      </c>
      <c r="E16" s="54"/>
      <c r="F16" s="54"/>
      <c r="G16" s="55"/>
      <c r="H16" s="54"/>
      <c r="I16" s="56"/>
      <c r="J16" s="54"/>
      <c r="K16" s="54"/>
      <c r="L16" s="54"/>
      <c r="M16" s="54"/>
      <c r="N16" s="57">
        <v>30</v>
      </c>
      <c r="O16" s="56">
        <v>60</v>
      </c>
      <c r="P16" s="54">
        <v>30</v>
      </c>
      <c r="Q16" s="54">
        <v>30</v>
      </c>
      <c r="R16" s="54"/>
      <c r="S16" s="54">
        <v>7</v>
      </c>
      <c r="T16" s="54"/>
      <c r="U16" s="54">
        <v>60</v>
      </c>
      <c r="V16" s="54"/>
      <c r="W16" s="57">
        <v>10</v>
      </c>
      <c r="X16" s="56"/>
      <c r="Y16" s="56"/>
      <c r="Z16" s="56"/>
      <c r="AA16" s="56">
        <v>60</v>
      </c>
      <c r="AB16" s="56"/>
      <c r="AC16" s="56"/>
      <c r="AD16" s="56"/>
      <c r="AE16" s="57"/>
      <c r="AF16" s="40">
        <f t="shared" si="0"/>
        <v>307</v>
      </c>
      <c r="AG16" s="41">
        <f t="shared" si="1"/>
        <v>40</v>
      </c>
      <c r="AH16" s="42">
        <f t="shared" si="2"/>
        <v>347</v>
      </c>
      <c r="AI16" s="47"/>
      <c r="AJ16" s="102"/>
      <c r="AK16" s="104">
        <v>96</v>
      </c>
      <c r="AL16" s="48"/>
    </row>
    <row r="17" spans="1:38" ht="18.75" customHeight="1">
      <c r="A17" s="76">
        <v>15</v>
      </c>
      <c r="B17" s="77" t="s">
        <v>200</v>
      </c>
      <c r="C17" s="78" t="s">
        <v>201</v>
      </c>
      <c r="D17" s="54">
        <v>60</v>
      </c>
      <c r="E17" s="54"/>
      <c r="F17" s="54">
        <v>60</v>
      </c>
      <c r="G17" s="55"/>
      <c r="H17" s="54">
        <v>60</v>
      </c>
      <c r="I17" s="56"/>
      <c r="J17" s="54">
        <v>60</v>
      </c>
      <c r="K17" s="54"/>
      <c r="L17" s="54">
        <v>60</v>
      </c>
      <c r="M17" s="54"/>
      <c r="N17" s="57"/>
      <c r="O17" s="56"/>
      <c r="P17" s="54">
        <v>30</v>
      </c>
      <c r="Q17" s="54"/>
      <c r="R17" s="54"/>
      <c r="S17" s="54">
        <v>60</v>
      </c>
      <c r="T17" s="54"/>
      <c r="U17" s="54"/>
      <c r="V17" s="54"/>
      <c r="W17" s="57"/>
      <c r="X17" s="56"/>
      <c r="Y17" s="56"/>
      <c r="Z17" s="56">
        <v>100</v>
      </c>
      <c r="AA17" s="56"/>
      <c r="AB17" s="56"/>
      <c r="AC17" s="56"/>
      <c r="AD17" s="56"/>
      <c r="AE17" s="57"/>
      <c r="AF17" s="40">
        <f t="shared" si="0"/>
        <v>490</v>
      </c>
      <c r="AG17" s="41">
        <f t="shared" si="1"/>
        <v>0</v>
      </c>
      <c r="AH17" s="42">
        <f t="shared" si="2"/>
        <v>490</v>
      </c>
      <c r="AI17" s="47"/>
      <c r="AJ17" s="106">
        <v>97</v>
      </c>
      <c r="AK17" s="103"/>
      <c r="AL17" s="48"/>
    </row>
    <row r="18" spans="1:38" ht="21.75" customHeight="1">
      <c r="A18" s="35">
        <v>16</v>
      </c>
      <c r="B18" s="43" t="s">
        <v>202</v>
      </c>
      <c r="C18" s="36" t="s">
        <v>203</v>
      </c>
      <c r="D18" s="54"/>
      <c r="E18" s="54"/>
      <c r="F18" s="54"/>
      <c r="G18" s="55">
        <v>60</v>
      </c>
      <c r="H18" s="54"/>
      <c r="I18" s="56">
        <v>5</v>
      </c>
      <c r="J18" s="54">
        <v>60</v>
      </c>
      <c r="K18" s="54"/>
      <c r="L18" s="54">
        <v>60</v>
      </c>
      <c r="M18" s="54"/>
      <c r="N18" s="57">
        <v>58</v>
      </c>
      <c r="O18" s="56"/>
      <c r="P18" s="54"/>
      <c r="Q18" s="54">
        <v>20</v>
      </c>
      <c r="R18" s="54"/>
      <c r="S18" s="54">
        <v>60</v>
      </c>
      <c r="T18" s="54"/>
      <c r="U18" s="54">
        <v>60</v>
      </c>
      <c r="V18" s="54"/>
      <c r="W18" s="57">
        <v>2</v>
      </c>
      <c r="X18" s="56"/>
      <c r="Y18" s="56"/>
      <c r="Z18" s="56"/>
      <c r="AA18" s="56">
        <v>60</v>
      </c>
      <c r="AB18" s="56"/>
      <c r="AC18" s="56"/>
      <c r="AD18" s="56"/>
      <c r="AE18" s="57">
        <v>46</v>
      </c>
      <c r="AF18" s="40">
        <f t="shared" si="0"/>
        <v>385</v>
      </c>
      <c r="AG18" s="41">
        <f t="shared" si="1"/>
        <v>106</v>
      </c>
      <c r="AH18" s="42">
        <f t="shared" si="2"/>
        <v>491</v>
      </c>
      <c r="AI18" s="47"/>
      <c r="AJ18" s="107"/>
      <c r="AK18" s="103"/>
      <c r="AL18" s="48"/>
    </row>
    <row r="19" spans="1:38" ht="38.25">
      <c r="A19" s="35">
        <v>17</v>
      </c>
      <c r="B19" s="43" t="s">
        <v>204</v>
      </c>
      <c r="C19" s="53" t="s">
        <v>205</v>
      </c>
      <c r="D19" s="54">
        <v>60</v>
      </c>
      <c r="E19" s="54"/>
      <c r="F19" s="54"/>
      <c r="G19" s="55"/>
      <c r="H19" s="54"/>
      <c r="I19" s="56">
        <v>60</v>
      </c>
      <c r="J19" s="54"/>
      <c r="K19" s="54"/>
      <c r="L19" s="54">
        <v>60</v>
      </c>
      <c r="M19" s="54"/>
      <c r="N19" s="57">
        <v>26</v>
      </c>
      <c r="O19" s="56"/>
      <c r="P19" s="54">
        <v>100</v>
      </c>
      <c r="Q19" s="54">
        <v>30</v>
      </c>
      <c r="R19" s="54"/>
      <c r="S19" s="54">
        <v>38</v>
      </c>
      <c r="T19" s="54"/>
      <c r="U19" s="54"/>
      <c r="V19" s="54"/>
      <c r="W19" s="57">
        <v>42</v>
      </c>
      <c r="X19" s="56">
        <v>60</v>
      </c>
      <c r="Y19" s="56"/>
      <c r="Z19" s="56"/>
      <c r="AA19" s="56">
        <v>60</v>
      </c>
      <c r="AB19" s="56"/>
      <c r="AC19" s="56"/>
      <c r="AD19" s="56"/>
      <c r="AE19" s="57">
        <v>2</v>
      </c>
      <c r="AF19" s="40">
        <f t="shared" si="0"/>
        <v>468</v>
      </c>
      <c r="AG19" s="41">
        <f t="shared" si="1"/>
        <v>70</v>
      </c>
      <c r="AH19" s="42">
        <f t="shared" si="2"/>
        <v>538</v>
      </c>
      <c r="AI19" s="47"/>
      <c r="AJ19" s="83"/>
      <c r="AK19" s="86"/>
    </row>
    <row r="20" spans="1:38" ht="36.75" customHeight="1">
      <c r="A20" s="35">
        <v>18</v>
      </c>
      <c r="B20" s="43" t="s">
        <v>206</v>
      </c>
      <c r="C20" s="53" t="s">
        <v>207</v>
      </c>
      <c r="D20" s="54">
        <v>60</v>
      </c>
      <c r="E20" s="54"/>
      <c r="F20" s="54"/>
      <c r="G20" s="55"/>
      <c r="H20" s="54"/>
      <c r="I20" s="56">
        <v>60</v>
      </c>
      <c r="J20" s="54"/>
      <c r="K20" s="54"/>
      <c r="L20" s="54">
        <v>60</v>
      </c>
      <c r="M20" s="54"/>
      <c r="N20" s="57">
        <v>20</v>
      </c>
      <c r="O20" s="56"/>
      <c r="P20" s="54">
        <v>100</v>
      </c>
      <c r="Q20" s="54">
        <v>10</v>
      </c>
      <c r="R20" s="54"/>
      <c r="S20" s="54">
        <v>60</v>
      </c>
      <c r="T20" s="54"/>
      <c r="U20" s="54">
        <v>60</v>
      </c>
      <c r="V20" s="54"/>
      <c r="W20" s="57">
        <v>36</v>
      </c>
      <c r="X20" s="56">
        <v>60</v>
      </c>
      <c r="Y20" s="56"/>
      <c r="Z20" s="56"/>
      <c r="AA20" s="56">
        <v>60</v>
      </c>
      <c r="AB20" s="56"/>
      <c r="AC20" s="56"/>
      <c r="AD20" s="56"/>
      <c r="AE20" s="57"/>
      <c r="AF20" s="40">
        <f t="shared" si="0"/>
        <v>530</v>
      </c>
      <c r="AG20" s="41">
        <f t="shared" si="1"/>
        <v>56</v>
      </c>
      <c r="AH20" s="42">
        <f t="shared" si="2"/>
        <v>586</v>
      </c>
      <c r="AI20" s="47"/>
      <c r="AJ20" s="83"/>
      <c r="AK20" s="86"/>
    </row>
    <row r="21" spans="1:38" ht="39" thickBot="1">
      <c r="A21" s="35">
        <v>19</v>
      </c>
      <c r="B21" s="43" t="s">
        <v>52</v>
      </c>
      <c r="C21" s="53" t="s">
        <v>208</v>
      </c>
      <c r="D21" s="58">
        <v>60</v>
      </c>
      <c r="E21" s="58">
        <v>60</v>
      </c>
      <c r="F21" s="58">
        <v>60</v>
      </c>
      <c r="G21" s="58"/>
      <c r="H21" s="58"/>
      <c r="I21" s="58">
        <v>10</v>
      </c>
      <c r="J21" s="58">
        <v>60</v>
      </c>
      <c r="K21" s="58">
        <v>60</v>
      </c>
      <c r="L21" s="58"/>
      <c r="M21" s="58"/>
      <c r="N21" s="59">
        <v>34</v>
      </c>
      <c r="O21" s="60"/>
      <c r="P21" s="58">
        <v>30</v>
      </c>
      <c r="Q21" s="53">
        <v>20</v>
      </c>
      <c r="R21" s="53"/>
      <c r="S21" s="53">
        <v>5</v>
      </c>
      <c r="T21" s="53">
        <v>100</v>
      </c>
      <c r="U21" s="53">
        <v>60</v>
      </c>
      <c r="V21" s="53"/>
      <c r="W21" s="61">
        <v>124</v>
      </c>
      <c r="X21" s="53">
        <v>60</v>
      </c>
      <c r="Y21" s="53"/>
      <c r="Z21" s="53"/>
      <c r="AA21" s="53">
        <v>60</v>
      </c>
      <c r="AB21" s="53"/>
      <c r="AC21" s="53"/>
      <c r="AD21" s="53"/>
      <c r="AE21" s="61">
        <v>6</v>
      </c>
      <c r="AF21" s="40">
        <f>SUM(D21:M21,O21:V21,X21:AD21)</f>
        <v>645</v>
      </c>
      <c r="AG21" s="41">
        <f t="shared" si="1"/>
        <v>164</v>
      </c>
      <c r="AH21" s="42">
        <f t="shared" si="2"/>
        <v>809</v>
      </c>
      <c r="AI21" s="47"/>
      <c r="AJ21" s="84"/>
      <c r="AK21" s="88"/>
    </row>
    <row r="22" spans="1:38">
      <c r="AI22" s="47"/>
    </row>
  </sheetData>
  <mergeCells count="1">
    <mergeCell ref="A2:AH2"/>
  </mergeCells>
  <printOptions horizontalCentered="1" gridLines="1"/>
  <pageMargins left="0.19685039370078741" right="0.19685039370078741" top="0.70866141732283472" bottom="0.59055118110236227" header="0.51181102362204722" footer="0.23622047244094491"/>
  <pageSetup paperSize="9" scale="95" fitToHeight="0" orientation="landscape" r:id="rId1"/>
  <headerFooter alignWithMargins="0">
    <oddFooter>&amp;C&amp;"Arial Narrow,Normál"25. Bakancsos Atomkupa
Eredményértesítő&amp;R&amp;"Arial Narrow,Normál"2022.03.19.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1"/>
  <sheetViews>
    <sheetView showWhiteSpace="0" zoomScale="70" zoomScaleNormal="70" zoomScaleSheetLayoutView="100" workbookViewId="0">
      <pane ySplit="1" topLeftCell="A2" activePane="bottomLeft" state="frozen"/>
      <selection pane="bottomLeft" activeCell="AO9" sqref="AO9"/>
    </sheetView>
  </sheetViews>
  <sheetFormatPr defaultRowHeight="106.5" customHeight="1"/>
  <cols>
    <col min="1" max="1" width="4.140625" style="34" customWidth="1"/>
    <col min="2" max="2" width="24.140625" style="48" bestFit="1" customWidth="1"/>
    <col min="3" max="3" width="17.140625" style="49" customWidth="1"/>
    <col min="4" max="4" width="3.7109375" style="34" bestFit="1" customWidth="1"/>
    <col min="5" max="6" width="3.28515625" style="34" customWidth="1"/>
    <col min="7" max="7" width="3.28515625" style="50" customWidth="1"/>
    <col min="8" max="8" width="3.28515625" style="34" customWidth="1"/>
    <col min="9" max="9" width="3.28515625" style="51" customWidth="1"/>
    <col min="10" max="13" width="3.28515625" style="34" customWidth="1"/>
    <col min="14" max="14" width="3.28515625" style="51" customWidth="1"/>
    <col min="15" max="15" width="3.7109375" style="34" bestFit="1" customWidth="1"/>
    <col min="16" max="17" width="3.28515625" style="34" customWidth="1"/>
    <col min="18" max="18" width="3.28515625" style="51" customWidth="1"/>
    <col min="19" max="19" width="3.7109375" style="34" customWidth="1"/>
    <col min="20" max="21" width="3.5703125" style="34" customWidth="1"/>
    <col min="22" max="22" width="3.7109375" style="34" bestFit="1" customWidth="1"/>
    <col min="23" max="23" width="3.85546875" style="34" customWidth="1"/>
    <col min="24" max="27" width="3.85546875" style="51" customWidth="1"/>
    <col min="28" max="28" width="3.28515625" style="51" customWidth="1"/>
    <col min="29" max="32" width="3.85546875" style="51" customWidth="1"/>
    <col min="33" max="36" width="4.7109375" style="34" customWidth="1"/>
    <col min="37" max="258" width="9.140625" style="34"/>
    <col min="259" max="259" width="4.140625" style="34" customWidth="1"/>
    <col min="260" max="260" width="24.140625" style="34" bestFit="1" customWidth="1"/>
    <col min="261" max="261" width="12.7109375" style="34" customWidth="1"/>
    <col min="262" max="262" width="3.7109375" style="34" bestFit="1" customWidth="1"/>
    <col min="263" max="273" width="3.28515625" style="34" customWidth="1"/>
    <col min="274" max="274" width="3.7109375" style="34" bestFit="1" customWidth="1"/>
    <col min="275" max="276" width="3.28515625" style="34" customWidth="1"/>
    <col min="277" max="277" width="4.28515625" style="34" customWidth="1"/>
    <col min="278" max="279" width="5.7109375" style="34" bestFit="1" customWidth="1"/>
    <col min="280" max="280" width="3.7109375" style="34" bestFit="1" customWidth="1"/>
    <col min="281" max="289" width="3.85546875" style="34" customWidth="1"/>
    <col min="290" max="292" width="4.7109375" style="34" customWidth="1"/>
    <col min="293" max="514" width="9.140625" style="34"/>
    <col min="515" max="515" width="4.140625" style="34" customWidth="1"/>
    <col min="516" max="516" width="24.140625" style="34" bestFit="1" customWidth="1"/>
    <col min="517" max="517" width="12.7109375" style="34" customWidth="1"/>
    <col min="518" max="518" width="3.7109375" style="34" bestFit="1" customWidth="1"/>
    <col min="519" max="529" width="3.28515625" style="34" customWidth="1"/>
    <col min="530" max="530" width="3.7109375" style="34" bestFit="1" customWidth="1"/>
    <col min="531" max="532" width="3.28515625" style="34" customWidth="1"/>
    <col min="533" max="533" width="4.28515625" style="34" customWidth="1"/>
    <col min="534" max="535" width="5.7109375" style="34" bestFit="1" customWidth="1"/>
    <col min="536" max="536" width="3.7109375" style="34" bestFit="1" customWidth="1"/>
    <col min="537" max="545" width="3.85546875" style="34" customWidth="1"/>
    <col min="546" max="548" width="4.7109375" style="34" customWidth="1"/>
    <col min="549" max="770" width="9.140625" style="34"/>
    <col min="771" max="771" width="4.140625" style="34" customWidth="1"/>
    <col min="772" max="772" width="24.140625" style="34" bestFit="1" customWidth="1"/>
    <col min="773" max="773" width="12.7109375" style="34" customWidth="1"/>
    <col min="774" max="774" width="3.7109375" style="34" bestFit="1" customWidth="1"/>
    <col min="775" max="785" width="3.28515625" style="34" customWidth="1"/>
    <col min="786" max="786" width="3.7109375" style="34" bestFit="1" customWidth="1"/>
    <col min="787" max="788" width="3.28515625" style="34" customWidth="1"/>
    <col min="789" max="789" width="4.28515625" style="34" customWidth="1"/>
    <col min="790" max="791" width="5.7109375" style="34" bestFit="1" customWidth="1"/>
    <col min="792" max="792" width="3.7109375" style="34" bestFit="1" customWidth="1"/>
    <col min="793" max="801" width="3.85546875" style="34" customWidth="1"/>
    <col min="802" max="804" width="4.7109375" style="34" customWidth="1"/>
    <col min="805" max="1026" width="9.140625" style="34"/>
    <col min="1027" max="1027" width="4.140625" style="34" customWidth="1"/>
    <col min="1028" max="1028" width="24.140625" style="34" bestFit="1" customWidth="1"/>
    <col min="1029" max="1029" width="12.7109375" style="34" customWidth="1"/>
    <col min="1030" max="1030" width="3.7109375" style="34" bestFit="1" customWidth="1"/>
    <col min="1031" max="1041" width="3.28515625" style="34" customWidth="1"/>
    <col min="1042" max="1042" width="3.7109375" style="34" bestFit="1" customWidth="1"/>
    <col min="1043" max="1044" width="3.28515625" style="34" customWidth="1"/>
    <col min="1045" max="1045" width="4.28515625" style="34" customWidth="1"/>
    <col min="1046" max="1047" width="5.7109375" style="34" bestFit="1" customWidth="1"/>
    <col min="1048" max="1048" width="3.7109375" style="34" bestFit="1" customWidth="1"/>
    <col min="1049" max="1057" width="3.85546875" style="34" customWidth="1"/>
    <col min="1058" max="1060" width="4.7109375" style="34" customWidth="1"/>
    <col min="1061" max="1282" width="9.140625" style="34"/>
    <col min="1283" max="1283" width="4.140625" style="34" customWidth="1"/>
    <col min="1284" max="1284" width="24.140625" style="34" bestFit="1" customWidth="1"/>
    <col min="1285" max="1285" width="12.7109375" style="34" customWidth="1"/>
    <col min="1286" max="1286" width="3.7109375" style="34" bestFit="1" customWidth="1"/>
    <col min="1287" max="1297" width="3.28515625" style="34" customWidth="1"/>
    <col min="1298" max="1298" width="3.7109375" style="34" bestFit="1" customWidth="1"/>
    <col min="1299" max="1300" width="3.28515625" style="34" customWidth="1"/>
    <col min="1301" max="1301" width="4.28515625" style="34" customWidth="1"/>
    <col min="1302" max="1303" width="5.7109375" style="34" bestFit="1" customWidth="1"/>
    <col min="1304" max="1304" width="3.7109375" style="34" bestFit="1" customWidth="1"/>
    <col min="1305" max="1313" width="3.85546875" style="34" customWidth="1"/>
    <col min="1314" max="1316" width="4.7109375" style="34" customWidth="1"/>
    <col min="1317" max="1538" width="9.140625" style="34"/>
    <col min="1539" max="1539" width="4.140625" style="34" customWidth="1"/>
    <col min="1540" max="1540" width="24.140625" style="34" bestFit="1" customWidth="1"/>
    <col min="1541" max="1541" width="12.7109375" style="34" customWidth="1"/>
    <col min="1542" max="1542" width="3.7109375" style="34" bestFit="1" customWidth="1"/>
    <col min="1543" max="1553" width="3.28515625" style="34" customWidth="1"/>
    <col min="1554" max="1554" width="3.7109375" style="34" bestFit="1" customWidth="1"/>
    <col min="1555" max="1556" width="3.28515625" style="34" customWidth="1"/>
    <col min="1557" max="1557" width="4.28515625" style="34" customWidth="1"/>
    <col min="1558" max="1559" width="5.7109375" style="34" bestFit="1" customWidth="1"/>
    <col min="1560" max="1560" width="3.7109375" style="34" bestFit="1" customWidth="1"/>
    <col min="1561" max="1569" width="3.85546875" style="34" customWidth="1"/>
    <col min="1570" max="1572" width="4.7109375" style="34" customWidth="1"/>
    <col min="1573" max="1794" width="9.140625" style="34"/>
    <col min="1795" max="1795" width="4.140625" style="34" customWidth="1"/>
    <col min="1796" max="1796" width="24.140625" style="34" bestFit="1" customWidth="1"/>
    <col min="1797" max="1797" width="12.7109375" style="34" customWidth="1"/>
    <col min="1798" max="1798" width="3.7109375" style="34" bestFit="1" customWidth="1"/>
    <col min="1799" max="1809" width="3.28515625" style="34" customWidth="1"/>
    <col min="1810" max="1810" width="3.7109375" style="34" bestFit="1" customWidth="1"/>
    <col min="1811" max="1812" width="3.28515625" style="34" customWidth="1"/>
    <col min="1813" max="1813" width="4.28515625" style="34" customWidth="1"/>
    <col min="1814" max="1815" width="5.7109375" style="34" bestFit="1" customWidth="1"/>
    <col min="1816" max="1816" width="3.7109375" style="34" bestFit="1" customWidth="1"/>
    <col min="1817" max="1825" width="3.85546875" style="34" customWidth="1"/>
    <col min="1826" max="1828" width="4.7109375" style="34" customWidth="1"/>
    <col min="1829" max="2050" width="9.140625" style="34"/>
    <col min="2051" max="2051" width="4.140625" style="34" customWidth="1"/>
    <col min="2052" max="2052" width="24.140625" style="34" bestFit="1" customWidth="1"/>
    <col min="2053" max="2053" width="12.7109375" style="34" customWidth="1"/>
    <col min="2054" max="2054" width="3.7109375" style="34" bestFit="1" customWidth="1"/>
    <col min="2055" max="2065" width="3.28515625" style="34" customWidth="1"/>
    <col min="2066" max="2066" width="3.7109375" style="34" bestFit="1" customWidth="1"/>
    <col min="2067" max="2068" width="3.28515625" style="34" customWidth="1"/>
    <col min="2069" max="2069" width="4.28515625" style="34" customWidth="1"/>
    <col min="2070" max="2071" width="5.7109375" style="34" bestFit="1" customWidth="1"/>
    <col min="2072" max="2072" width="3.7109375" style="34" bestFit="1" customWidth="1"/>
    <col min="2073" max="2081" width="3.85546875" style="34" customWidth="1"/>
    <col min="2082" max="2084" width="4.7109375" style="34" customWidth="1"/>
    <col min="2085" max="2306" width="9.140625" style="34"/>
    <col min="2307" max="2307" width="4.140625" style="34" customWidth="1"/>
    <col min="2308" max="2308" width="24.140625" style="34" bestFit="1" customWidth="1"/>
    <col min="2309" max="2309" width="12.7109375" style="34" customWidth="1"/>
    <col min="2310" max="2310" width="3.7109375" style="34" bestFit="1" customWidth="1"/>
    <col min="2311" max="2321" width="3.28515625" style="34" customWidth="1"/>
    <col min="2322" max="2322" width="3.7109375" style="34" bestFit="1" customWidth="1"/>
    <col min="2323" max="2324" width="3.28515625" style="34" customWidth="1"/>
    <col min="2325" max="2325" width="4.28515625" style="34" customWidth="1"/>
    <col min="2326" max="2327" width="5.7109375" style="34" bestFit="1" customWidth="1"/>
    <col min="2328" max="2328" width="3.7109375" style="34" bestFit="1" customWidth="1"/>
    <col min="2329" max="2337" width="3.85546875" style="34" customWidth="1"/>
    <col min="2338" max="2340" width="4.7109375" style="34" customWidth="1"/>
    <col min="2341" max="2562" width="9.140625" style="34"/>
    <col min="2563" max="2563" width="4.140625" style="34" customWidth="1"/>
    <col min="2564" max="2564" width="24.140625" style="34" bestFit="1" customWidth="1"/>
    <col min="2565" max="2565" width="12.7109375" style="34" customWidth="1"/>
    <col min="2566" max="2566" width="3.7109375" style="34" bestFit="1" customWidth="1"/>
    <col min="2567" max="2577" width="3.28515625" style="34" customWidth="1"/>
    <col min="2578" max="2578" width="3.7109375" style="34" bestFit="1" customWidth="1"/>
    <col min="2579" max="2580" width="3.28515625" style="34" customWidth="1"/>
    <col min="2581" max="2581" width="4.28515625" style="34" customWidth="1"/>
    <col min="2582" max="2583" width="5.7109375" style="34" bestFit="1" customWidth="1"/>
    <col min="2584" max="2584" width="3.7109375" style="34" bestFit="1" customWidth="1"/>
    <col min="2585" max="2593" width="3.85546875" style="34" customWidth="1"/>
    <col min="2594" max="2596" width="4.7109375" style="34" customWidth="1"/>
    <col min="2597" max="2818" width="9.140625" style="34"/>
    <col min="2819" max="2819" width="4.140625" style="34" customWidth="1"/>
    <col min="2820" max="2820" width="24.140625" style="34" bestFit="1" customWidth="1"/>
    <col min="2821" max="2821" width="12.7109375" style="34" customWidth="1"/>
    <col min="2822" max="2822" width="3.7109375" style="34" bestFit="1" customWidth="1"/>
    <col min="2823" max="2833" width="3.28515625" style="34" customWidth="1"/>
    <col min="2834" max="2834" width="3.7109375" style="34" bestFit="1" customWidth="1"/>
    <col min="2835" max="2836" width="3.28515625" style="34" customWidth="1"/>
    <col min="2837" max="2837" width="4.28515625" style="34" customWidth="1"/>
    <col min="2838" max="2839" width="5.7109375" style="34" bestFit="1" customWidth="1"/>
    <col min="2840" max="2840" width="3.7109375" style="34" bestFit="1" customWidth="1"/>
    <col min="2841" max="2849" width="3.85546875" style="34" customWidth="1"/>
    <col min="2850" max="2852" width="4.7109375" style="34" customWidth="1"/>
    <col min="2853" max="3074" width="9.140625" style="34"/>
    <col min="3075" max="3075" width="4.140625" style="34" customWidth="1"/>
    <col min="3076" max="3076" width="24.140625" style="34" bestFit="1" customWidth="1"/>
    <col min="3077" max="3077" width="12.7109375" style="34" customWidth="1"/>
    <col min="3078" max="3078" width="3.7109375" style="34" bestFit="1" customWidth="1"/>
    <col min="3079" max="3089" width="3.28515625" style="34" customWidth="1"/>
    <col min="3090" max="3090" width="3.7109375" style="34" bestFit="1" customWidth="1"/>
    <col min="3091" max="3092" width="3.28515625" style="34" customWidth="1"/>
    <col min="3093" max="3093" width="4.28515625" style="34" customWidth="1"/>
    <col min="3094" max="3095" width="5.7109375" style="34" bestFit="1" customWidth="1"/>
    <col min="3096" max="3096" width="3.7109375" style="34" bestFit="1" customWidth="1"/>
    <col min="3097" max="3105" width="3.85546875" style="34" customWidth="1"/>
    <col min="3106" max="3108" width="4.7109375" style="34" customWidth="1"/>
    <col min="3109" max="3330" width="9.140625" style="34"/>
    <col min="3331" max="3331" width="4.140625" style="34" customWidth="1"/>
    <col min="3332" max="3332" width="24.140625" style="34" bestFit="1" customWidth="1"/>
    <col min="3333" max="3333" width="12.7109375" style="34" customWidth="1"/>
    <col min="3334" max="3334" width="3.7109375" style="34" bestFit="1" customWidth="1"/>
    <col min="3335" max="3345" width="3.28515625" style="34" customWidth="1"/>
    <col min="3346" max="3346" width="3.7109375" style="34" bestFit="1" customWidth="1"/>
    <col min="3347" max="3348" width="3.28515625" style="34" customWidth="1"/>
    <col min="3349" max="3349" width="4.28515625" style="34" customWidth="1"/>
    <col min="3350" max="3351" width="5.7109375" style="34" bestFit="1" customWidth="1"/>
    <col min="3352" max="3352" width="3.7109375" style="34" bestFit="1" customWidth="1"/>
    <col min="3353" max="3361" width="3.85546875" style="34" customWidth="1"/>
    <col min="3362" max="3364" width="4.7109375" style="34" customWidth="1"/>
    <col min="3365" max="3586" width="9.140625" style="34"/>
    <col min="3587" max="3587" width="4.140625" style="34" customWidth="1"/>
    <col min="3588" max="3588" width="24.140625" style="34" bestFit="1" customWidth="1"/>
    <col min="3589" max="3589" width="12.7109375" style="34" customWidth="1"/>
    <col min="3590" max="3590" width="3.7109375" style="34" bestFit="1" customWidth="1"/>
    <col min="3591" max="3601" width="3.28515625" style="34" customWidth="1"/>
    <col min="3602" max="3602" width="3.7109375" style="34" bestFit="1" customWidth="1"/>
    <col min="3603" max="3604" width="3.28515625" style="34" customWidth="1"/>
    <col min="3605" max="3605" width="4.28515625" style="34" customWidth="1"/>
    <col min="3606" max="3607" width="5.7109375" style="34" bestFit="1" customWidth="1"/>
    <col min="3608" max="3608" width="3.7109375" style="34" bestFit="1" customWidth="1"/>
    <col min="3609" max="3617" width="3.85546875" style="34" customWidth="1"/>
    <col min="3618" max="3620" width="4.7109375" style="34" customWidth="1"/>
    <col min="3621" max="3842" width="9.140625" style="34"/>
    <col min="3843" max="3843" width="4.140625" style="34" customWidth="1"/>
    <col min="3844" max="3844" width="24.140625" style="34" bestFit="1" customWidth="1"/>
    <col min="3845" max="3845" width="12.7109375" style="34" customWidth="1"/>
    <col min="3846" max="3846" width="3.7109375" style="34" bestFit="1" customWidth="1"/>
    <col min="3847" max="3857" width="3.28515625" style="34" customWidth="1"/>
    <col min="3858" max="3858" width="3.7109375" style="34" bestFit="1" customWidth="1"/>
    <col min="3859" max="3860" width="3.28515625" style="34" customWidth="1"/>
    <col min="3861" max="3861" width="4.28515625" style="34" customWidth="1"/>
    <col min="3862" max="3863" width="5.7109375" style="34" bestFit="1" customWidth="1"/>
    <col min="3864" max="3864" width="3.7109375" style="34" bestFit="1" customWidth="1"/>
    <col min="3865" max="3873" width="3.85546875" style="34" customWidth="1"/>
    <col min="3874" max="3876" width="4.7109375" style="34" customWidth="1"/>
    <col min="3877" max="4098" width="9.140625" style="34"/>
    <col min="4099" max="4099" width="4.140625" style="34" customWidth="1"/>
    <col min="4100" max="4100" width="24.140625" style="34" bestFit="1" customWidth="1"/>
    <col min="4101" max="4101" width="12.7109375" style="34" customWidth="1"/>
    <col min="4102" max="4102" width="3.7109375" style="34" bestFit="1" customWidth="1"/>
    <col min="4103" max="4113" width="3.28515625" style="34" customWidth="1"/>
    <col min="4114" max="4114" width="3.7109375" style="34" bestFit="1" customWidth="1"/>
    <col min="4115" max="4116" width="3.28515625" style="34" customWidth="1"/>
    <col min="4117" max="4117" width="4.28515625" style="34" customWidth="1"/>
    <col min="4118" max="4119" width="5.7109375" style="34" bestFit="1" customWidth="1"/>
    <col min="4120" max="4120" width="3.7109375" style="34" bestFit="1" customWidth="1"/>
    <col min="4121" max="4129" width="3.85546875" style="34" customWidth="1"/>
    <col min="4130" max="4132" width="4.7109375" style="34" customWidth="1"/>
    <col min="4133" max="4354" width="9.140625" style="34"/>
    <col min="4355" max="4355" width="4.140625" style="34" customWidth="1"/>
    <col min="4356" max="4356" width="24.140625" style="34" bestFit="1" customWidth="1"/>
    <col min="4357" max="4357" width="12.7109375" style="34" customWidth="1"/>
    <col min="4358" max="4358" width="3.7109375" style="34" bestFit="1" customWidth="1"/>
    <col min="4359" max="4369" width="3.28515625" style="34" customWidth="1"/>
    <col min="4370" max="4370" width="3.7109375" style="34" bestFit="1" customWidth="1"/>
    <col min="4371" max="4372" width="3.28515625" style="34" customWidth="1"/>
    <col min="4373" max="4373" width="4.28515625" style="34" customWidth="1"/>
    <col min="4374" max="4375" width="5.7109375" style="34" bestFit="1" customWidth="1"/>
    <col min="4376" max="4376" width="3.7109375" style="34" bestFit="1" customWidth="1"/>
    <col min="4377" max="4385" width="3.85546875" style="34" customWidth="1"/>
    <col min="4386" max="4388" width="4.7109375" style="34" customWidth="1"/>
    <col min="4389" max="4610" width="9.140625" style="34"/>
    <col min="4611" max="4611" width="4.140625" style="34" customWidth="1"/>
    <col min="4612" max="4612" width="24.140625" style="34" bestFit="1" customWidth="1"/>
    <col min="4613" max="4613" width="12.7109375" style="34" customWidth="1"/>
    <col min="4614" max="4614" width="3.7109375" style="34" bestFit="1" customWidth="1"/>
    <col min="4615" max="4625" width="3.28515625" style="34" customWidth="1"/>
    <col min="4626" max="4626" width="3.7109375" style="34" bestFit="1" customWidth="1"/>
    <col min="4627" max="4628" width="3.28515625" style="34" customWidth="1"/>
    <col min="4629" max="4629" width="4.28515625" style="34" customWidth="1"/>
    <col min="4630" max="4631" width="5.7109375" style="34" bestFit="1" customWidth="1"/>
    <col min="4632" max="4632" width="3.7109375" style="34" bestFit="1" customWidth="1"/>
    <col min="4633" max="4641" width="3.85546875" style="34" customWidth="1"/>
    <col min="4642" max="4644" width="4.7109375" style="34" customWidth="1"/>
    <col min="4645" max="4866" width="9.140625" style="34"/>
    <col min="4867" max="4867" width="4.140625" style="34" customWidth="1"/>
    <col min="4868" max="4868" width="24.140625" style="34" bestFit="1" customWidth="1"/>
    <col min="4869" max="4869" width="12.7109375" style="34" customWidth="1"/>
    <col min="4870" max="4870" width="3.7109375" style="34" bestFit="1" customWidth="1"/>
    <col min="4871" max="4881" width="3.28515625" style="34" customWidth="1"/>
    <col min="4882" max="4882" width="3.7109375" style="34" bestFit="1" customWidth="1"/>
    <col min="4883" max="4884" width="3.28515625" style="34" customWidth="1"/>
    <col min="4885" max="4885" width="4.28515625" style="34" customWidth="1"/>
    <col min="4886" max="4887" width="5.7109375" style="34" bestFit="1" customWidth="1"/>
    <col min="4888" max="4888" width="3.7109375" style="34" bestFit="1" customWidth="1"/>
    <col min="4889" max="4897" width="3.85546875" style="34" customWidth="1"/>
    <col min="4898" max="4900" width="4.7109375" style="34" customWidth="1"/>
    <col min="4901" max="5122" width="9.140625" style="34"/>
    <col min="5123" max="5123" width="4.140625" style="34" customWidth="1"/>
    <col min="5124" max="5124" width="24.140625" style="34" bestFit="1" customWidth="1"/>
    <col min="5125" max="5125" width="12.7109375" style="34" customWidth="1"/>
    <col min="5126" max="5126" width="3.7109375" style="34" bestFit="1" customWidth="1"/>
    <col min="5127" max="5137" width="3.28515625" style="34" customWidth="1"/>
    <col min="5138" max="5138" width="3.7109375" style="34" bestFit="1" customWidth="1"/>
    <col min="5139" max="5140" width="3.28515625" style="34" customWidth="1"/>
    <col min="5141" max="5141" width="4.28515625" style="34" customWidth="1"/>
    <col min="5142" max="5143" width="5.7109375" style="34" bestFit="1" customWidth="1"/>
    <col min="5144" max="5144" width="3.7109375" style="34" bestFit="1" customWidth="1"/>
    <col min="5145" max="5153" width="3.85546875" style="34" customWidth="1"/>
    <col min="5154" max="5156" width="4.7109375" style="34" customWidth="1"/>
    <col min="5157" max="5378" width="9.140625" style="34"/>
    <col min="5379" max="5379" width="4.140625" style="34" customWidth="1"/>
    <col min="5380" max="5380" width="24.140625" style="34" bestFit="1" customWidth="1"/>
    <col min="5381" max="5381" width="12.7109375" style="34" customWidth="1"/>
    <col min="5382" max="5382" width="3.7109375" style="34" bestFit="1" customWidth="1"/>
    <col min="5383" max="5393" width="3.28515625" style="34" customWidth="1"/>
    <col min="5394" max="5394" width="3.7109375" style="34" bestFit="1" customWidth="1"/>
    <col min="5395" max="5396" width="3.28515625" style="34" customWidth="1"/>
    <col min="5397" max="5397" width="4.28515625" style="34" customWidth="1"/>
    <col min="5398" max="5399" width="5.7109375" style="34" bestFit="1" customWidth="1"/>
    <col min="5400" max="5400" width="3.7109375" style="34" bestFit="1" customWidth="1"/>
    <col min="5401" max="5409" width="3.85546875" style="34" customWidth="1"/>
    <col min="5410" max="5412" width="4.7109375" style="34" customWidth="1"/>
    <col min="5413" max="5634" width="9.140625" style="34"/>
    <col min="5635" max="5635" width="4.140625" style="34" customWidth="1"/>
    <col min="5636" max="5636" width="24.140625" style="34" bestFit="1" customWidth="1"/>
    <col min="5637" max="5637" width="12.7109375" style="34" customWidth="1"/>
    <col min="5638" max="5638" width="3.7109375" style="34" bestFit="1" customWidth="1"/>
    <col min="5639" max="5649" width="3.28515625" style="34" customWidth="1"/>
    <col min="5650" max="5650" width="3.7109375" style="34" bestFit="1" customWidth="1"/>
    <col min="5651" max="5652" width="3.28515625" style="34" customWidth="1"/>
    <col min="5653" max="5653" width="4.28515625" style="34" customWidth="1"/>
    <col min="5654" max="5655" width="5.7109375" style="34" bestFit="1" customWidth="1"/>
    <col min="5656" max="5656" width="3.7109375" style="34" bestFit="1" customWidth="1"/>
    <col min="5657" max="5665" width="3.85546875" style="34" customWidth="1"/>
    <col min="5666" max="5668" width="4.7109375" style="34" customWidth="1"/>
    <col min="5669" max="5890" width="9.140625" style="34"/>
    <col min="5891" max="5891" width="4.140625" style="34" customWidth="1"/>
    <col min="5892" max="5892" width="24.140625" style="34" bestFit="1" customWidth="1"/>
    <col min="5893" max="5893" width="12.7109375" style="34" customWidth="1"/>
    <col min="5894" max="5894" width="3.7109375" style="34" bestFit="1" customWidth="1"/>
    <col min="5895" max="5905" width="3.28515625" style="34" customWidth="1"/>
    <col min="5906" max="5906" width="3.7109375" style="34" bestFit="1" customWidth="1"/>
    <col min="5907" max="5908" width="3.28515625" style="34" customWidth="1"/>
    <col min="5909" max="5909" width="4.28515625" style="34" customWidth="1"/>
    <col min="5910" max="5911" width="5.7109375" style="34" bestFit="1" customWidth="1"/>
    <col min="5912" max="5912" width="3.7109375" style="34" bestFit="1" customWidth="1"/>
    <col min="5913" max="5921" width="3.85546875" style="34" customWidth="1"/>
    <col min="5922" max="5924" width="4.7109375" style="34" customWidth="1"/>
    <col min="5925" max="6146" width="9.140625" style="34"/>
    <col min="6147" max="6147" width="4.140625" style="34" customWidth="1"/>
    <col min="6148" max="6148" width="24.140625" style="34" bestFit="1" customWidth="1"/>
    <col min="6149" max="6149" width="12.7109375" style="34" customWidth="1"/>
    <col min="6150" max="6150" width="3.7109375" style="34" bestFit="1" customWidth="1"/>
    <col min="6151" max="6161" width="3.28515625" style="34" customWidth="1"/>
    <col min="6162" max="6162" width="3.7109375" style="34" bestFit="1" customWidth="1"/>
    <col min="6163" max="6164" width="3.28515625" style="34" customWidth="1"/>
    <col min="6165" max="6165" width="4.28515625" style="34" customWidth="1"/>
    <col min="6166" max="6167" width="5.7109375" style="34" bestFit="1" customWidth="1"/>
    <col min="6168" max="6168" width="3.7109375" style="34" bestFit="1" customWidth="1"/>
    <col min="6169" max="6177" width="3.85546875" style="34" customWidth="1"/>
    <col min="6178" max="6180" width="4.7109375" style="34" customWidth="1"/>
    <col min="6181" max="6402" width="9.140625" style="34"/>
    <col min="6403" max="6403" width="4.140625" style="34" customWidth="1"/>
    <col min="6404" max="6404" width="24.140625" style="34" bestFit="1" customWidth="1"/>
    <col min="6405" max="6405" width="12.7109375" style="34" customWidth="1"/>
    <col min="6406" max="6406" width="3.7109375" style="34" bestFit="1" customWidth="1"/>
    <col min="6407" max="6417" width="3.28515625" style="34" customWidth="1"/>
    <col min="6418" max="6418" width="3.7109375" style="34" bestFit="1" customWidth="1"/>
    <col min="6419" max="6420" width="3.28515625" style="34" customWidth="1"/>
    <col min="6421" max="6421" width="4.28515625" style="34" customWidth="1"/>
    <col min="6422" max="6423" width="5.7109375" style="34" bestFit="1" customWidth="1"/>
    <col min="6424" max="6424" width="3.7109375" style="34" bestFit="1" customWidth="1"/>
    <col min="6425" max="6433" width="3.85546875" style="34" customWidth="1"/>
    <col min="6434" max="6436" width="4.7109375" style="34" customWidth="1"/>
    <col min="6437" max="6658" width="9.140625" style="34"/>
    <col min="6659" max="6659" width="4.140625" style="34" customWidth="1"/>
    <col min="6660" max="6660" width="24.140625" style="34" bestFit="1" customWidth="1"/>
    <col min="6661" max="6661" width="12.7109375" style="34" customWidth="1"/>
    <col min="6662" max="6662" width="3.7109375" style="34" bestFit="1" customWidth="1"/>
    <col min="6663" max="6673" width="3.28515625" style="34" customWidth="1"/>
    <col min="6674" max="6674" width="3.7109375" style="34" bestFit="1" customWidth="1"/>
    <col min="6675" max="6676" width="3.28515625" style="34" customWidth="1"/>
    <col min="6677" max="6677" width="4.28515625" style="34" customWidth="1"/>
    <col min="6678" max="6679" width="5.7109375" style="34" bestFit="1" customWidth="1"/>
    <col min="6680" max="6680" width="3.7109375" style="34" bestFit="1" customWidth="1"/>
    <col min="6681" max="6689" width="3.85546875" style="34" customWidth="1"/>
    <col min="6690" max="6692" width="4.7109375" style="34" customWidth="1"/>
    <col min="6693" max="6914" width="9.140625" style="34"/>
    <col min="6915" max="6915" width="4.140625" style="34" customWidth="1"/>
    <col min="6916" max="6916" width="24.140625" style="34" bestFit="1" customWidth="1"/>
    <col min="6917" max="6917" width="12.7109375" style="34" customWidth="1"/>
    <col min="6918" max="6918" width="3.7109375" style="34" bestFit="1" customWidth="1"/>
    <col min="6919" max="6929" width="3.28515625" style="34" customWidth="1"/>
    <col min="6930" max="6930" width="3.7109375" style="34" bestFit="1" customWidth="1"/>
    <col min="6931" max="6932" width="3.28515625" style="34" customWidth="1"/>
    <col min="6933" max="6933" width="4.28515625" style="34" customWidth="1"/>
    <col min="6934" max="6935" width="5.7109375" style="34" bestFit="1" customWidth="1"/>
    <col min="6936" max="6936" width="3.7109375" style="34" bestFit="1" customWidth="1"/>
    <col min="6937" max="6945" width="3.85546875" style="34" customWidth="1"/>
    <col min="6946" max="6948" width="4.7109375" style="34" customWidth="1"/>
    <col min="6949" max="7170" width="9.140625" style="34"/>
    <col min="7171" max="7171" width="4.140625" style="34" customWidth="1"/>
    <col min="7172" max="7172" width="24.140625" style="34" bestFit="1" customWidth="1"/>
    <col min="7173" max="7173" width="12.7109375" style="34" customWidth="1"/>
    <col min="7174" max="7174" width="3.7109375" style="34" bestFit="1" customWidth="1"/>
    <col min="7175" max="7185" width="3.28515625" style="34" customWidth="1"/>
    <col min="7186" max="7186" width="3.7109375" style="34" bestFit="1" customWidth="1"/>
    <col min="7187" max="7188" width="3.28515625" style="34" customWidth="1"/>
    <col min="7189" max="7189" width="4.28515625" style="34" customWidth="1"/>
    <col min="7190" max="7191" width="5.7109375" style="34" bestFit="1" customWidth="1"/>
    <col min="7192" max="7192" width="3.7109375" style="34" bestFit="1" customWidth="1"/>
    <col min="7193" max="7201" width="3.85546875" style="34" customWidth="1"/>
    <col min="7202" max="7204" width="4.7109375" style="34" customWidth="1"/>
    <col min="7205" max="7426" width="9.140625" style="34"/>
    <col min="7427" max="7427" width="4.140625" style="34" customWidth="1"/>
    <col min="7428" max="7428" width="24.140625" style="34" bestFit="1" customWidth="1"/>
    <col min="7429" max="7429" width="12.7109375" style="34" customWidth="1"/>
    <col min="7430" max="7430" width="3.7109375" style="34" bestFit="1" customWidth="1"/>
    <col min="7431" max="7441" width="3.28515625" style="34" customWidth="1"/>
    <col min="7442" max="7442" width="3.7109375" style="34" bestFit="1" customWidth="1"/>
    <col min="7443" max="7444" width="3.28515625" style="34" customWidth="1"/>
    <col min="7445" max="7445" width="4.28515625" style="34" customWidth="1"/>
    <col min="7446" max="7447" width="5.7109375" style="34" bestFit="1" customWidth="1"/>
    <col min="7448" max="7448" width="3.7109375" style="34" bestFit="1" customWidth="1"/>
    <col min="7449" max="7457" width="3.85546875" style="34" customWidth="1"/>
    <col min="7458" max="7460" width="4.7109375" style="34" customWidth="1"/>
    <col min="7461" max="7682" width="9.140625" style="34"/>
    <col min="7683" max="7683" width="4.140625" style="34" customWidth="1"/>
    <col min="7684" max="7684" width="24.140625" style="34" bestFit="1" customWidth="1"/>
    <col min="7685" max="7685" width="12.7109375" style="34" customWidth="1"/>
    <col min="7686" max="7686" width="3.7109375" style="34" bestFit="1" customWidth="1"/>
    <col min="7687" max="7697" width="3.28515625" style="34" customWidth="1"/>
    <col min="7698" max="7698" width="3.7109375" style="34" bestFit="1" customWidth="1"/>
    <col min="7699" max="7700" width="3.28515625" style="34" customWidth="1"/>
    <col min="7701" max="7701" width="4.28515625" style="34" customWidth="1"/>
    <col min="7702" max="7703" width="5.7109375" style="34" bestFit="1" customWidth="1"/>
    <col min="7704" max="7704" width="3.7109375" style="34" bestFit="1" customWidth="1"/>
    <col min="7705" max="7713" width="3.85546875" style="34" customWidth="1"/>
    <col min="7714" max="7716" width="4.7109375" style="34" customWidth="1"/>
    <col min="7717" max="7938" width="9.140625" style="34"/>
    <col min="7939" max="7939" width="4.140625" style="34" customWidth="1"/>
    <col min="7940" max="7940" width="24.140625" style="34" bestFit="1" customWidth="1"/>
    <col min="7941" max="7941" width="12.7109375" style="34" customWidth="1"/>
    <col min="7942" max="7942" width="3.7109375" style="34" bestFit="1" customWidth="1"/>
    <col min="7943" max="7953" width="3.28515625" style="34" customWidth="1"/>
    <col min="7954" max="7954" width="3.7109375" style="34" bestFit="1" customWidth="1"/>
    <col min="7955" max="7956" width="3.28515625" style="34" customWidth="1"/>
    <col min="7957" max="7957" width="4.28515625" style="34" customWidth="1"/>
    <col min="7958" max="7959" width="5.7109375" style="34" bestFit="1" customWidth="1"/>
    <col min="7960" max="7960" width="3.7109375" style="34" bestFit="1" customWidth="1"/>
    <col min="7961" max="7969" width="3.85546875" style="34" customWidth="1"/>
    <col min="7970" max="7972" width="4.7109375" style="34" customWidth="1"/>
    <col min="7973" max="8194" width="9.140625" style="34"/>
    <col min="8195" max="8195" width="4.140625" style="34" customWidth="1"/>
    <col min="8196" max="8196" width="24.140625" style="34" bestFit="1" customWidth="1"/>
    <col min="8197" max="8197" width="12.7109375" style="34" customWidth="1"/>
    <col min="8198" max="8198" width="3.7109375" style="34" bestFit="1" customWidth="1"/>
    <col min="8199" max="8209" width="3.28515625" style="34" customWidth="1"/>
    <col min="8210" max="8210" width="3.7109375" style="34" bestFit="1" customWidth="1"/>
    <col min="8211" max="8212" width="3.28515625" style="34" customWidth="1"/>
    <col min="8213" max="8213" width="4.28515625" style="34" customWidth="1"/>
    <col min="8214" max="8215" width="5.7109375" style="34" bestFit="1" customWidth="1"/>
    <col min="8216" max="8216" width="3.7109375" style="34" bestFit="1" customWidth="1"/>
    <col min="8217" max="8225" width="3.85546875" style="34" customWidth="1"/>
    <col min="8226" max="8228" width="4.7109375" style="34" customWidth="1"/>
    <col min="8229" max="8450" width="9.140625" style="34"/>
    <col min="8451" max="8451" width="4.140625" style="34" customWidth="1"/>
    <col min="8452" max="8452" width="24.140625" style="34" bestFit="1" customWidth="1"/>
    <col min="8453" max="8453" width="12.7109375" style="34" customWidth="1"/>
    <col min="8454" max="8454" width="3.7109375" style="34" bestFit="1" customWidth="1"/>
    <col min="8455" max="8465" width="3.28515625" style="34" customWidth="1"/>
    <col min="8466" max="8466" width="3.7109375" style="34" bestFit="1" customWidth="1"/>
    <col min="8467" max="8468" width="3.28515625" style="34" customWidth="1"/>
    <col min="8469" max="8469" width="4.28515625" style="34" customWidth="1"/>
    <col min="8470" max="8471" width="5.7109375" style="34" bestFit="1" customWidth="1"/>
    <col min="8472" max="8472" width="3.7109375" style="34" bestFit="1" customWidth="1"/>
    <col min="8473" max="8481" width="3.85546875" style="34" customWidth="1"/>
    <col min="8482" max="8484" width="4.7109375" style="34" customWidth="1"/>
    <col min="8485" max="8706" width="9.140625" style="34"/>
    <col min="8707" max="8707" width="4.140625" style="34" customWidth="1"/>
    <col min="8708" max="8708" width="24.140625" style="34" bestFit="1" customWidth="1"/>
    <col min="8709" max="8709" width="12.7109375" style="34" customWidth="1"/>
    <col min="8710" max="8710" width="3.7109375" style="34" bestFit="1" customWidth="1"/>
    <col min="8711" max="8721" width="3.28515625" style="34" customWidth="1"/>
    <col min="8722" max="8722" width="3.7109375" style="34" bestFit="1" customWidth="1"/>
    <col min="8723" max="8724" width="3.28515625" style="34" customWidth="1"/>
    <col min="8725" max="8725" width="4.28515625" style="34" customWidth="1"/>
    <col min="8726" max="8727" width="5.7109375" style="34" bestFit="1" customWidth="1"/>
    <col min="8728" max="8728" width="3.7109375" style="34" bestFit="1" customWidth="1"/>
    <col min="8729" max="8737" width="3.85546875" style="34" customWidth="1"/>
    <col min="8738" max="8740" width="4.7109375" style="34" customWidth="1"/>
    <col min="8741" max="8962" width="9.140625" style="34"/>
    <col min="8963" max="8963" width="4.140625" style="34" customWidth="1"/>
    <col min="8964" max="8964" width="24.140625" style="34" bestFit="1" customWidth="1"/>
    <col min="8965" max="8965" width="12.7109375" style="34" customWidth="1"/>
    <col min="8966" max="8966" width="3.7109375" style="34" bestFit="1" customWidth="1"/>
    <col min="8967" max="8977" width="3.28515625" style="34" customWidth="1"/>
    <col min="8978" max="8978" width="3.7109375" style="34" bestFit="1" customWidth="1"/>
    <col min="8979" max="8980" width="3.28515625" style="34" customWidth="1"/>
    <col min="8981" max="8981" width="4.28515625" style="34" customWidth="1"/>
    <col min="8982" max="8983" width="5.7109375" style="34" bestFit="1" customWidth="1"/>
    <col min="8984" max="8984" width="3.7109375" style="34" bestFit="1" customWidth="1"/>
    <col min="8985" max="8993" width="3.85546875" style="34" customWidth="1"/>
    <col min="8994" max="8996" width="4.7109375" style="34" customWidth="1"/>
    <col min="8997" max="9218" width="9.140625" style="34"/>
    <col min="9219" max="9219" width="4.140625" style="34" customWidth="1"/>
    <col min="9220" max="9220" width="24.140625" style="34" bestFit="1" customWidth="1"/>
    <col min="9221" max="9221" width="12.7109375" style="34" customWidth="1"/>
    <col min="9222" max="9222" width="3.7109375" style="34" bestFit="1" customWidth="1"/>
    <col min="9223" max="9233" width="3.28515625" style="34" customWidth="1"/>
    <col min="9234" max="9234" width="3.7109375" style="34" bestFit="1" customWidth="1"/>
    <col min="9235" max="9236" width="3.28515625" style="34" customWidth="1"/>
    <col min="9237" max="9237" width="4.28515625" style="34" customWidth="1"/>
    <col min="9238" max="9239" width="5.7109375" style="34" bestFit="1" customWidth="1"/>
    <col min="9240" max="9240" width="3.7109375" style="34" bestFit="1" customWidth="1"/>
    <col min="9241" max="9249" width="3.85546875" style="34" customWidth="1"/>
    <col min="9250" max="9252" width="4.7109375" style="34" customWidth="1"/>
    <col min="9253" max="9474" width="9.140625" style="34"/>
    <col min="9475" max="9475" width="4.140625" style="34" customWidth="1"/>
    <col min="9476" max="9476" width="24.140625" style="34" bestFit="1" customWidth="1"/>
    <col min="9477" max="9477" width="12.7109375" style="34" customWidth="1"/>
    <col min="9478" max="9478" width="3.7109375" style="34" bestFit="1" customWidth="1"/>
    <col min="9479" max="9489" width="3.28515625" style="34" customWidth="1"/>
    <col min="9490" max="9490" width="3.7109375" style="34" bestFit="1" customWidth="1"/>
    <col min="9491" max="9492" width="3.28515625" style="34" customWidth="1"/>
    <col min="9493" max="9493" width="4.28515625" style="34" customWidth="1"/>
    <col min="9494" max="9495" width="5.7109375" style="34" bestFit="1" customWidth="1"/>
    <col min="9496" max="9496" width="3.7109375" style="34" bestFit="1" customWidth="1"/>
    <col min="9497" max="9505" width="3.85546875" style="34" customWidth="1"/>
    <col min="9506" max="9508" width="4.7109375" style="34" customWidth="1"/>
    <col min="9509" max="9730" width="9.140625" style="34"/>
    <col min="9731" max="9731" width="4.140625" style="34" customWidth="1"/>
    <col min="9732" max="9732" width="24.140625" style="34" bestFit="1" customWidth="1"/>
    <col min="9733" max="9733" width="12.7109375" style="34" customWidth="1"/>
    <col min="9734" max="9734" width="3.7109375" style="34" bestFit="1" customWidth="1"/>
    <col min="9735" max="9745" width="3.28515625" style="34" customWidth="1"/>
    <col min="9746" max="9746" width="3.7109375" style="34" bestFit="1" customWidth="1"/>
    <col min="9747" max="9748" width="3.28515625" style="34" customWidth="1"/>
    <col min="9749" max="9749" width="4.28515625" style="34" customWidth="1"/>
    <col min="9750" max="9751" width="5.7109375" style="34" bestFit="1" customWidth="1"/>
    <col min="9752" max="9752" width="3.7109375" style="34" bestFit="1" customWidth="1"/>
    <col min="9753" max="9761" width="3.85546875" style="34" customWidth="1"/>
    <col min="9762" max="9764" width="4.7109375" style="34" customWidth="1"/>
    <col min="9765" max="9986" width="9.140625" style="34"/>
    <col min="9987" max="9987" width="4.140625" style="34" customWidth="1"/>
    <col min="9988" max="9988" width="24.140625" style="34" bestFit="1" customWidth="1"/>
    <col min="9989" max="9989" width="12.7109375" style="34" customWidth="1"/>
    <col min="9990" max="9990" width="3.7109375" style="34" bestFit="1" customWidth="1"/>
    <col min="9991" max="10001" width="3.28515625" style="34" customWidth="1"/>
    <col min="10002" max="10002" width="3.7109375" style="34" bestFit="1" customWidth="1"/>
    <col min="10003" max="10004" width="3.28515625" style="34" customWidth="1"/>
    <col min="10005" max="10005" width="4.28515625" style="34" customWidth="1"/>
    <col min="10006" max="10007" width="5.7109375" style="34" bestFit="1" customWidth="1"/>
    <col min="10008" max="10008" width="3.7109375" style="34" bestFit="1" customWidth="1"/>
    <col min="10009" max="10017" width="3.85546875" style="34" customWidth="1"/>
    <col min="10018" max="10020" width="4.7109375" style="34" customWidth="1"/>
    <col min="10021" max="10242" width="9.140625" style="34"/>
    <col min="10243" max="10243" width="4.140625" style="34" customWidth="1"/>
    <col min="10244" max="10244" width="24.140625" style="34" bestFit="1" customWidth="1"/>
    <col min="10245" max="10245" width="12.7109375" style="34" customWidth="1"/>
    <col min="10246" max="10246" width="3.7109375" style="34" bestFit="1" customWidth="1"/>
    <col min="10247" max="10257" width="3.28515625" style="34" customWidth="1"/>
    <col min="10258" max="10258" width="3.7109375" style="34" bestFit="1" customWidth="1"/>
    <col min="10259" max="10260" width="3.28515625" style="34" customWidth="1"/>
    <col min="10261" max="10261" width="4.28515625" style="34" customWidth="1"/>
    <col min="10262" max="10263" width="5.7109375" style="34" bestFit="1" customWidth="1"/>
    <col min="10264" max="10264" width="3.7109375" style="34" bestFit="1" customWidth="1"/>
    <col min="10265" max="10273" width="3.85546875" style="34" customWidth="1"/>
    <col min="10274" max="10276" width="4.7109375" style="34" customWidth="1"/>
    <col min="10277" max="10498" width="9.140625" style="34"/>
    <col min="10499" max="10499" width="4.140625" style="34" customWidth="1"/>
    <col min="10500" max="10500" width="24.140625" style="34" bestFit="1" customWidth="1"/>
    <col min="10501" max="10501" width="12.7109375" style="34" customWidth="1"/>
    <col min="10502" max="10502" width="3.7109375" style="34" bestFit="1" customWidth="1"/>
    <col min="10503" max="10513" width="3.28515625" style="34" customWidth="1"/>
    <col min="10514" max="10514" width="3.7109375" style="34" bestFit="1" customWidth="1"/>
    <col min="10515" max="10516" width="3.28515625" style="34" customWidth="1"/>
    <col min="10517" max="10517" width="4.28515625" style="34" customWidth="1"/>
    <col min="10518" max="10519" width="5.7109375" style="34" bestFit="1" customWidth="1"/>
    <col min="10520" max="10520" width="3.7109375" style="34" bestFit="1" customWidth="1"/>
    <col min="10521" max="10529" width="3.85546875" style="34" customWidth="1"/>
    <col min="10530" max="10532" width="4.7109375" style="34" customWidth="1"/>
    <col min="10533" max="10754" width="9.140625" style="34"/>
    <col min="10755" max="10755" width="4.140625" style="34" customWidth="1"/>
    <col min="10756" max="10756" width="24.140625" style="34" bestFit="1" customWidth="1"/>
    <col min="10757" max="10757" width="12.7109375" style="34" customWidth="1"/>
    <col min="10758" max="10758" width="3.7109375" style="34" bestFit="1" customWidth="1"/>
    <col min="10759" max="10769" width="3.28515625" style="34" customWidth="1"/>
    <col min="10770" max="10770" width="3.7109375" style="34" bestFit="1" customWidth="1"/>
    <col min="10771" max="10772" width="3.28515625" style="34" customWidth="1"/>
    <col min="10773" max="10773" width="4.28515625" style="34" customWidth="1"/>
    <col min="10774" max="10775" width="5.7109375" style="34" bestFit="1" customWidth="1"/>
    <col min="10776" max="10776" width="3.7109375" style="34" bestFit="1" customWidth="1"/>
    <col min="10777" max="10785" width="3.85546875" style="34" customWidth="1"/>
    <col min="10786" max="10788" width="4.7109375" style="34" customWidth="1"/>
    <col min="10789" max="11010" width="9.140625" style="34"/>
    <col min="11011" max="11011" width="4.140625" style="34" customWidth="1"/>
    <col min="11012" max="11012" width="24.140625" style="34" bestFit="1" customWidth="1"/>
    <col min="11013" max="11013" width="12.7109375" style="34" customWidth="1"/>
    <col min="11014" max="11014" width="3.7109375" style="34" bestFit="1" customWidth="1"/>
    <col min="11015" max="11025" width="3.28515625" style="34" customWidth="1"/>
    <col min="11026" max="11026" width="3.7109375" style="34" bestFit="1" customWidth="1"/>
    <col min="11027" max="11028" width="3.28515625" style="34" customWidth="1"/>
    <col min="11029" max="11029" width="4.28515625" style="34" customWidth="1"/>
    <col min="11030" max="11031" width="5.7109375" style="34" bestFit="1" customWidth="1"/>
    <col min="11032" max="11032" width="3.7109375" style="34" bestFit="1" customWidth="1"/>
    <col min="11033" max="11041" width="3.85546875" style="34" customWidth="1"/>
    <col min="11042" max="11044" width="4.7109375" style="34" customWidth="1"/>
    <col min="11045" max="11266" width="9.140625" style="34"/>
    <col min="11267" max="11267" width="4.140625" style="34" customWidth="1"/>
    <col min="11268" max="11268" width="24.140625" style="34" bestFit="1" customWidth="1"/>
    <col min="11269" max="11269" width="12.7109375" style="34" customWidth="1"/>
    <col min="11270" max="11270" width="3.7109375" style="34" bestFit="1" customWidth="1"/>
    <col min="11271" max="11281" width="3.28515625" style="34" customWidth="1"/>
    <col min="11282" max="11282" width="3.7109375" style="34" bestFit="1" customWidth="1"/>
    <col min="11283" max="11284" width="3.28515625" style="34" customWidth="1"/>
    <col min="11285" max="11285" width="4.28515625" style="34" customWidth="1"/>
    <col min="11286" max="11287" width="5.7109375" style="34" bestFit="1" customWidth="1"/>
    <col min="11288" max="11288" width="3.7109375" style="34" bestFit="1" customWidth="1"/>
    <col min="11289" max="11297" width="3.85546875" style="34" customWidth="1"/>
    <col min="11298" max="11300" width="4.7109375" style="34" customWidth="1"/>
    <col min="11301" max="11522" width="9.140625" style="34"/>
    <col min="11523" max="11523" width="4.140625" style="34" customWidth="1"/>
    <col min="11524" max="11524" width="24.140625" style="34" bestFit="1" customWidth="1"/>
    <col min="11525" max="11525" width="12.7109375" style="34" customWidth="1"/>
    <col min="11526" max="11526" width="3.7109375" style="34" bestFit="1" customWidth="1"/>
    <col min="11527" max="11537" width="3.28515625" style="34" customWidth="1"/>
    <col min="11538" max="11538" width="3.7109375" style="34" bestFit="1" customWidth="1"/>
    <col min="11539" max="11540" width="3.28515625" style="34" customWidth="1"/>
    <col min="11541" max="11541" width="4.28515625" style="34" customWidth="1"/>
    <col min="11542" max="11543" width="5.7109375" style="34" bestFit="1" customWidth="1"/>
    <col min="11544" max="11544" width="3.7109375" style="34" bestFit="1" customWidth="1"/>
    <col min="11545" max="11553" width="3.85546875" style="34" customWidth="1"/>
    <col min="11554" max="11556" width="4.7109375" style="34" customWidth="1"/>
    <col min="11557" max="11778" width="9.140625" style="34"/>
    <col min="11779" max="11779" width="4.140625" style="34" customWidth="1"/>
    <col min="11780" max="11780" width="24.140625" style="34" bestFit="1" customWidth="1"/>
    <col min="11781" max="11781" width="12.7109375" style="34" customWidth="1"/>
    <col min="11782" max="11782" width="3.7109375" style="34" bestFit="1" customWidth="1"/>
    <col min="11783" max="11793" width="3.28515625" style="34" customWidth="1"/>
    <col min="11794" max="11794" width="3.7109375" style="34" bestFit="1" customWidth="1"/>
    <col min="11795" max="11796" width="3.28515625" style="34" customWidth="1"/>
    <col min="11797" max="11797" width="4.28515625" style="34" customWidth="1"/>
    <col min="11798" max="11799" width="5.7109375" style="34" bestFit="1" customWidth="1"/>
    <col min="11800" max="11800" width="3.7109375" style="34" bestFit="1" customWidth="1"/>
    <col min="11801" max="11809" width="3.85546875" style="34" customWidth="1"/>
    <col min="11810" max="11812" width="4.7109375" style="34" customWidth="1"/>
    <col min="11813" max="12034" width="9.140625" style="34"/>
    <col min="12035" max="12035" width="4.140625" style="34" customWidth="1"/>
    <col min="12036" max="12036" width="24.140625" style="34" bestFit="1" customWidth="1"/>
    <col min="12037" max="12037" width="12.7109375" style="34" customWidth="1"/>
    <col min="12038" max="12038" width="3.7109375" style="34" bestFit="1" customWidth="1"/>
    <col min="12039" max="12049" width="3.28515625" style="34" customWidth="1"/>
    <col min="12050" max="12050" width="3.7109375" style="34" bestFit="1" customWidth="1"/>
    <col min="12051" max="12052" width="3.28515625" style="34" customWidth="1"/>
    <col min="12053" max="12053" width="4.28515625" style="34" customWidth="1"/>
    <col min="12054" max="12055" width="5.7109375" style="34" bestFit="1" customWidth="1"/>
    <col min="12056" max="12056" width="3.7109375" style="34" bestFit="1" customWidth="1"/>
    <col min="12057" max="12065" width="3.85546875" style="34" customWidth="1"/>
    <col min="12066" max="12068" width="4.7109375" style="34" customWidth="1"/>
    <col min="12069" max="12290" width="9.140625" style="34"/>
    <col min="12291" max="12291" width="4.140625" style="34" customWidth="1"/>
    <col min="12292" max="12292" width="24.140625" style="34" bestFit="1" customWidth="1"/>
    <col min="12293" max="12293" width="12.7109375" style="34" customWidth="1"/>
    <col min="12294" max="12294" width="3.7109375" style="34" bestFit="1" customWidth="1"/>
    <col min="12295" max="12305" width="3.28515625" style="34" customWidth="1"/>
    <col min="12306" max="12306" width="3.7109375" style="34" bestFit="1" customWidth="1"/>
    <col min="12307" max="12308" width="3.28515625" style="34" customWidth="1"/>
    <col min="12309" max="12309" width="4.28515625" style="34" customWidth="1"/>
    <col min="12310" max="12311" width="5.7109375" style="34" bestFit="1" customWidth="1"/>
    <col min="12312" max="12312" width="3.7109375" style="34" bestFit="1" customWidth="1"/>
    <col min="12313" max="12321" width="3.85546875" style="34" customWidth="1"/>
    <col min="12322" max="12324" width="4.7109375" style="34" customWidth="1"/>
    <col min="12325" max="12546" width="9.140625" style="34"/>
    <col min="12547" max="12547" width="4.140625" style="34" customWidth="1"/>
    <col min="12548" max="12548" width="24.140625" style="34" bestFit="1" customWidth="1"/>
    <col min="12549" max="12549" width="12.7109375" style="34" customWidth="1"/>
    <col min="12550" max="12550" width="3.7109375" style="34" bestFit="1" customWidth="1"/>
    <col min="12551" max="12561" width="3.28515625" style="34" customWidth="1"/>
    <col min="12562" max="12562" width="3.7109375" style="34" bestFit="1" customWidth="1"/>
    <col min="12563" max="12564" width="3.28515625" style="34" customWidth="1"/>
    <col min="12565" max="12565" width="4.28515625" style="34" customWidth="1"/>
    <col min="12566" max="12567" width="5.7109375" style="34" bestFit="1" customWidth="1"/>
    <col min="12568" max="12568" width="3.7109375" style="34" bestFit="1" customWidth="1"/>
    <col min="12569" max="12577" width="3.85546875" style="34" customWidth="1"/>
    <col min="12578" max="12580" width="4.7109375" style="34" customWidth="1"/>
    <col min="12581" max="12802" width="9.140625" style="34"/>
    <col min="12803" max="12803" width="4.140625" style="34" customWidth="1"/>
    <col min="12804" max="12804" width="24.140625" style="34" bestFit="1" customWidth="1"/>
    <col min="12805" max="12805" width="12.7109375" style="34" customWidth="1"/>
    <col min="12806" max="12806" width="3.7109375" style="34" bestFit="1" customWidth="1"/>
    <col min="12807" max="12817" width="3.28515625" style="34" customWidth="1"/>
    <col min="12818" max="12818" width="3.7109375" style="34" bestFit="1" customWidth="1"/>
    <col min="12819" max="12820" width="3.28515625" style="34" customWidth="1"/>
    <col min="12821" max="12821" width="4.28515625" style="34" customWidth="1"/>
    <col min="12822" max="12823" width="5.7109375" style="34" bestFit="1" customWidth="1"/>
    <col min="12824" max="12824" width="3.7109375" style="34" bestFit="1" customWidth="1"/>
    <col min="12825" max="12833" width="3.85546875" style="34" customWidth="1"/>
    <col min="12834" max="12836" width="4.7109375" style="34" customWidth="1"/>
    <col min="12837" max="13058" width="9.140625" style="34"/>
    <col min="13059" max="13059" width="4.140625" style="34" customWidth="1"/>
    <col min="13060" max="13060" width="24.140625" style="34" bestFit="1" customWidth="1"/>
    <col min="13061" max="13061" width="12.7109375" style="34" customWidth="1"/>
    <col min="13062" max="13062" width="3.7109375" style="34" bestFit="1" customWidth="1"/>
    <col min="13063" max="13073" width="3.28515625" style="34" customWidth="1"/>
    <col min="13074" max="13074" width="3.7109375" style="34" bestFit="1" customWidth="1"/>
    <col min="13075" max="13076" width="3.28515625" style="34" customWidth="1"/>
    <col min="13077" max="13077" width="4.28515625" style="34" customWidth="1"/>
    <col min="13078" max="13079" width="5.7109375" style="34" bestFit="1" customWidth="1"/>
    <col min="13080" max="13080" width="3.7109375" style="34" bestFit="1" customWidth="1"/>
    <col min="13081" max="13089" width="3.85546875" style="34" customWidth="1"/>
    <col min="13090" max="13092" width="4.7109375" style="34" customWidth="1"/>
    <col min="13093" max="13314" width="9.140625" style="34"/>
    <col min="13315" max="13315" width="4.140625" style="34" customWidth="1"/>
    <col min="13316" max="13316" width="24.140625" style="34" bestFit="1" customWidth="1"/>
    <col min="13317" max="13317" width="12.7109375" style="34" customWidth="1"/>
    <col min="13318" max="13318" width="3.7109375" style="34" bestFit="1" customWidth="1"/>
    <col min="13319" max="13329" width="3.28515625" style="34" customWidth="1"/>
    <col min="13330" max="13330" width="3.7109375" style="34" bestFit="1" customWidth="1"/>
    <col min="13331" max="13332" width="3.28515625" style="34" customWidth="1"/>
    <col min="13333" max="13333" width="4.28515625" style="34" customWidth="1"/>
    <col min="13334" max="13335" width="5.7109375" style="34" bestFit="1" customWidth="1"/>
    <col min="13336" max="13336" width="3.7109375" style="34" bestFit="1" customWidth="1"/>
    <col min="13337" max="13345" width="3.85546875" style="34" customWidth="1"/>
    <col min="13346" max="13348" width="4.7109375" style="34" customWidth="1"/>
    <col min="13349" max="13570" width="9.140625" style="34"/>
    <col min="13571" max="13571" width="4.140625" style="34" customWidth="1"/>
    <col min="13572" max="13572" width="24.140625" style="34" bestFit="1" customWidth="1"/>
    <col min="13573" max="13573" width="12.7109375" style="34" customWidth="1"/>
    <col min="13574" max="13574" width="3.7109375" style="34" bestFit="1" customWidth="1"/>
    <col min="13575" max="13585" width="3.28515625" style="34" customWidth="1"/>
    <col min="13586" max="13586" width="3.7109375" style="34" bestFit="1" customWidth="1"/>
    <col min="13587" max="13588" width="3.28515625" style="34" customWidth="1"/>
    <col min="13589" max="13589" width="4.28515625" style="34" customWidth="1"/>
    <col min="13590" max="13591" width="5.7109375" style="34" bestFit="1" customWidth="1"/>
    <col min="13592" max="13592" width="3.7109375" style="34" bestFit="1" customWidth="1"/>
    <col min="13593" max="13601" width="3.85546875" style="34" customWidth="1"/>
    <col min="13602" max="13604" width="4.7109375" style="34" customWidth="1"/>
    <col min="13605" max="13826" width="9.140625" style="34"/>
    <col min="13827" max="13827" width="4.140625" style="34" customWidth="1"/>
    <col min="13828" max="13828" width="24.140625" style="34" bestFit="1" customWidth="1"/>
    <col min="13829" max="13829" width="12.7109375" style="34" customWidth="1"/>
    <col min="13830" max="13830" width="3.7109375" style="34" bestFit="1" customWidth="1"/>
    <col min="13831" max="13841" width="3.28515625" style="34" customWidth="1"/>
    <col min="13842" max="13842" width="3.7109375" style="34" bestFit="1" customWidth="1"/>
    <col min="13843" max="13844" width="3.28515625" style="34" customWidth="1"/>
    <col min="13845" max="13845" width="4.28515625" style="34" customWidth="1"/>
    <col min="13846" max="13847" width="5.7109375" style="34" bestFit="1" customWidth="1"/>
    <col min="13848" max="13848" width="3.7109375" style="34" bestFit="1" customWidth="1"/>
    <col min="13849" max="13857" width="3.85546875" style="34" customWidth="1"/>
    <col min="13858" max="13860" width="4.7109375" style="34" customWidth="1"/>
    <col min="13861" max="14082" width="9.140625" style="34"/>
    <col min="14083" max="14083" width="4.140625" style="34" customWidth="1"/>
    <col min="14084" max="14084" width="24.140625" style="34" bestFit="1" customWidth="1"/>
    <col min="14085" max="14085" width="12.7109375" style="34" customWidth="1"/>
    <col min="14086" max="14086" width="3.7109375" style="34" bestFit="1" customWidth="1"/>
    <col min="14087" max="14097" width="3.28515625" style="34" customWidth="1"/>
    <col min="14098" max="14098" width="3.7109375" style="34" bestFit="1" customWidth="1"/>
    <col min="14099" max="14100" width="3.28515625" style="34" customWidth="1"/>
    <col min="14101" max="14101" width="4.28515625" style="34" customWidth="1"/>
    <col min="14102" max="14103" width="5.7109375" style="34" bestFit="1" customWidth="1"/>
    <col min="14104" max="14104" width="3.7109375" style="34" bestFit="1" customWidth="1"/>
    <col min="14105" max="14113" width="3.85546875" style="34" customWidth="1"/>
    <col min="14114" max="14116" width="4.7109375" style="34" customWidth="1"/>
    <col min="14117" max="14338" width="9.140625" style="34"/>
    <col min="14339" max="14339" width="4.140625" style="34" customWidth="1"/>
    <col min="14340" max="14340" width="24.140625" style="34" bestFit="1" customWidth="1"/>
    <col min="14341" max="14341" width="12.7109375" style="34" customWidth="1"/>
    <col min="14342" max="14342" width="3.7109375" style="34" bestFit="1" customWidth="1"/>
    <col min="14343" max="14353" width="3.28515625" style="34" customWidth="1"/>
    <col min="14354" max="14354" width="3.7109375" style="34" bestFit="1" customWidth="1"/>
    <col min="14355" max="14356" width="3.28515625" style="34" customWidth="1"/>
    <col min="14357" max="14357" width="4.28515625" style="34" customWidth="1"/>
    <col min="14358" max="14359" width="5.7109375" style="34" bestFit="1" customWidth="1"/>
    <col min="14360" max="14360" width="3.7109375" style="34" bestFit="1" customWidth="1"/>
    <col min="14361" max="14369" width="3.85546875" style="34" customWidth="1"/>
    <col min="14370" max="14372" width="4.7109375" style="34" customWidth="1"/>
    <col min="14373" max="14594" width="9.140625" style="34"/>
    <col min="14595" max="14595" width="4.140625" style="34" customWidth="1"/>
    <col min="14596" max="14596" width="24.140625" style="34" bestFit="1" customWidth="1"/>
    <col min="14597" max="14597" width="12.7109375" style="34" customWidth="1"/>
    <col min="14598" max="14598" width="3.7109375" style="34" bestFit="1" customWidth="1"/>
    <col min="14599" max="14609" width="3.28515625" style="34" customWidth="1"/>
    <col min="14610" max="14610" width="3.7109375" style="34" bestFit="1" customWidth="1"/>
    <col min="14611" max="14612" width="3.28515625" style="34" customWidth="1"/>
    <col min="14613" max="14613" width="4.28515625" style="34" customWidth="1"/>
    <col min="14614" max="14615" width="5.7109375" style="34" bestFit="1" customWidth="1"/>
    <col min="14616" max="14616" width="3.7109375" style="34" bestFit="1" customWidth="1"/>
    <col min="14617" max="14625" width="3.85546875" style="34" customWidth="1"/>
    <col min="14626" max="14628" width="4.7109375" style="34" customWidth="1"/>
    <col min="14629" max="14850" width="9.140625" style="34"/>
    <col min="14851" max="14851" width="4.140625" style="34" customWidth="1"/>
    <col min="14852" max="14852" width="24.140625" style="34" bestFit="1" customWidth="1"/>
    <col min="14853" max="14853" width="12.7109375" style="34" customWidth="1"/>
    <col min="14854" max="14854" width="3.7109375" style="34" bestFit="1" customWidth="1"/>
    <col min="14855" max="14865" width="3.28515625" style="34" customWidth="1"/>
    <col min="14866" max="14866" width="3.7109375" style="34" bestFit="1" customWidth="1"/>
    <col min="14867" max="14868" width="3.28515625" style="34" customWidth="1"/>
    <col min="14869" max="14869" width="4.28515625" style="34" customWidth="1"/>
    <col min="14870" max="14871" width="5.7109375" style="34" bestFit="1" customWidth="1"/>
    <col min="14872" max="14872" width="3.7109375" style="34" bestFit="1" customWidth="1"/>
    <col min="14873" max="14881" width="3.85546875" style="34" customWidth="1"/>
    <col min="14882" max="14884" width="4.7109375" style="34" customWidth="1"/>
    <col min="14885" max="15106" width="9.140625" style="34"/>
    <col min="15107" max="15107" width="4.140625" style="34" customWidth="1"/>
    <col min="15108" max="15108" width="24.140625" style="34" bestFit="1" customWidth="1"/>
    <col min="15109" max="15109" width="12.7109375" style="34" customWidth="1"/>
    <col min="15110" max="15110" width="3.7109375" style="34" bestFit="1" customWidth="1"/>
    <col min="15111" max="15121" width="3.28515625" style="34" customWidth="1"/>
    <col min="15122" max="15122" width="3.7109375" style="34" bestFit="1" customWidth="1"/>
    <col min="15123" max="15124" width="3.28515625" style="34" customWidth="1"/>
    <col min="15125" max="15125" width="4.28515625" style="34" customWidth="1"/>
    <col min="15126" max="15127" width="5.7109375" style="34" bestFit="1" customWidth="1"/>
    <col min="15128" max="15128" width="3.7109375" style="34" bestFit="1" customWidth="1"/>
    <col min="15129" max="15137" width="3.85546875" style="34" customWidth="1"/>
    <col min="15138" max="15140" width="4.7109375" style="34" customWidth="1"/>
    <col min="15141" max="15362" width="9.140625" style="34"/>
    <col min="15363" max="15363" width="4.140625" style="34" customWidth="1"/>
    <col min="15364" max="15364" width="24.140625" style="34" bestFit="1" customWidth="1"/>
    <col min="15365" max="15365" width="12.7109375" style="34" customWidth="1"/>
    <col min="15366" max="15366" width="3.7109375" style="34" bestFit="1" customWidth="1"/>
    <col min="15367" max="15377" width="3.28515625" style="34" customWidth="1"/>
    <col min="15378" max="15378" width="3.7109375" style="34" bestFit="1" customWidth="1"/>
    <col min="15379" max="15380" width="3.28515625" style="34" customWidth="1"/>
    <col min="15381" max="15381" width="4.28515625" style="34" customWidth="1"/>
    <col min="15382" max="15383" width="5.7109375" style="34" bestFit="1" customWidth="1"/>
    <col min="15384" max="15384" width="3.7109375" style="34" bestFit="1" customWidth="1"/>
    <col min="15385" max="15393" width="3.85546875" style="34" customWidth="1"/>
    <col min="15394" max="15396" width="4.7109375" style="34" customWidth="1"/>
    <col min="15397" max="15618" width="9.140625" style="34"/>
    <col min="15619" max="15619" width="4.140625" style="34" customWidth="1"/>
    <col min="15620" max="15620" width="24.140625" style="34" bestFit="1" customWidth="1"/>
    <col min="15621" max="15621" width="12.7109375" style="34" customWidth="1"/>
    <col min="15622" max="15622" width="3.7109375" style="34" bestFit="1" customWidth="1"/>
    <col min="15623" max="15633" width="3.28515625" style="34" customWidth="1"/>
    <col min="15634" max="15634" width="3.7109375" style="34" bestFit="1" customWidth="1"/>
    <col min="15635" max="15636" width="3.28515625" style="34" customWidth="1"/>
    <col min="15637" max="15637" width="4.28515625" style="34" customWidth="1"/>
    <col min="15638" max="15639" width="5.7109375" style="34" bestFit="1" customWidth="1"/>
    <col min="15640" max="15640" width="3.7109375" style="34" bestFit="1" customWidth="1"/>
    <col min="15641" max="15649" width="3.85546875" style="34" customWidth="1"/>
    <col min="15650" max="15652" width="4.7109375" style="34" customWidth="1"/>
    <col min="15653" max="15874" width="9.140625" style="34"/>
    <col min="15875" max="15875" width="4.140625" style="34" customWidth="1"/>
    <col min="15876" max="15876" width="24.140625" style="34" bestFit="1" customWidth="1"/>
    <col min="15877" max="15877" width="12.7109375" style="34" customWidth="1"/>
    <col min="15878" max="15878" width="3.7109375" style="34" bestFit="1" customWidth="1"/>
    <col min="15879" max="15889" width="3.28515625" style="34" customWidth="1"/>
    <col min="15890" max="15890" width="3.7109375" style="34" bestFit="1" customWidth="1"/>
    <col min="15891" max="15892" width="3.28515625" style="34" customWidth="1"/>
    <col min="15893" max="15893" width="4.28515625" style="34" customWidth="1"/>
    <col min="15894" max="15895" width="5.7109375" style="34" bestFit="1" customWidth="1"/>
    <col min="15896" max="15896" width="3.7109375" style="34" bestFit="1" customWidth="1"/>
    <col min="15897" max="15905" width="3.85546875" style="34" customWidth="1"/>
    <col min="15906" max="15908" width="4.7109375" style="34" customWidth="1"/>
    <col min="15909" max="16130" width="9.140625" style="34"/>
    <col min="16131" max="16131" width="4.140625" style="34" customWidth="1"/>
    <col min="16132" max="16132" width="24.140625" style="34" bestFit="1" customWidth="1"/>
    <col min="16133" max="16133" width="12.7109375" style="34" customWidth="1"/>
    <col min="16134" max="16134" width="3.7109375" style="34" bestFit="1" customWidth="1"/>
    <col min="16135" max="16145" width="3.28515625" style="34" customWidth="1"/>
    <col min="16146" max="16146" width="3.7109375" style="34" bestFit="1" customWidth="1"/>
    <col min="16147" max="16148" width="3.28515625" style="34" customWidth="1"/>
    <col min="16149" max="16149" width="4.28515625" style="34" customWidth="1"/>
    <col min="16150" max="16151" width="5.7109375" style="34" bestFit="1" customWidth="1"/>
    <col min="16152" max="16152" width="3.7109375" style="34" bestFit="1" customWidth="1"/>
    <col min="16153" max="16161" width="3.85546875" style="34" customWidth="1"/>
    <col min="16162" max="16164" width="4.7109375" style="34" customWidth="1"/>
    <col min="16165" max="16384" width="9.140625" style="34"/>
  </cols>
  <sheetData>
    <row r="1" spans="1:38" ht="123" customHeight="1">
      <c r="A1" s="28" t="s">
        <v>5</v>
      </c>
      <c r="B1" s="29" t="s">
        <v>233</v>
      </c>
      <c r="C1" s="29" t="s">
        <v>265</v>
      </c>
      <c r="D1" s="72" t="s">
        <v>209</v>
      </c>
      <c r="E1" s="72" t="s">
        <v>210</v>
      </c>
      <c r="F1" s="72" t="s">
        <v>47</v>
      </c>
      <c r="G1" s="73" t="s">
        <v>211</v>
      </c>
      <c r="H1" s="72" t="s">
        <v>212</v>
      </c>
      <c r="I1" s="74" t="s">
        <v>213</v>
      </c>
      <c r="J1" s="72" t="s">
        <v>214</v>
      </c>
      <c r="K1" s="72" t="s">
        <v>215</v>
      </c>
      <c r="L1" s="72" t="s">
        <v>216</v>
      </c>
      <c r="M1" s="72" t="s">
        <v>217</v>
      </c>
      <c r="N1" s="74" t="s">
        <v>218</v>
      </c>
      <c r="O1" s="72" t="s">
        <v>219</v>
      </c>
      <c r="P1" s="72" t="s">
        <v>220</v>
      </c>
      <c r="Q1" s="72" t="s">
        <v>221</v>
      </c>
      <c r="R1" s="75" t="s">
        <v>32</v>
      </c>
      <c r="S1" s="72" t="s">
        <v>222</v>
      </c>
      <c r="T1" s="72" t="s">
        <v>223</v>
      </c>
      <c r="U1" s="72" t="s">
        <v>224</v>
      </c>
      <c r="V1" s="72" t="s">
        <v>225</v>
      </c>
      <c r="W1" s="75" t="s">
        <v>1</v>
      </c>
      <c r="X1" s="74" t="s">
        <v>226</v>
      </c>
      <c r="Y1" s="74" t="s">
        <v>227</v>
      </c>
      <c r="Z1" s="74" t="s">
        <v>228</v>
      </c>
      <c r="AA1" s="74" t="s">
        <v>229</v>
      </c>
      <c r="AB1" s="75" t="s">
        <v>32</v>
      </c>
      <c r="AC1" s="74" t="s">
        <v>230</v>
      </c>
      <c r="AD1" s="74" t="s">
        <v>231</v>
      </c>
      <c r="AE1" s="74" t="s">
        <v>232</v>
      </c>
      <c r="AF1" s="75" t="s">
        <v>31</v>
      </c>
      <c r="AG1" s="30" t="s">
        <v>30</v>
      </c>
      <c r="AH1" s="30" t="s">
        <v>266</v>
      </c>
      <c r="AI1" s="31" t="s">
        <v>29</v>
      </c>
      <c r="AJ1" s="32" t="s">
        <v>0</v>
      </c>
      <c r="AK1" s="33"/>
      <c r="AL1" s="94" t="s">
        <v>315</v>
      </c>
    </row>
    <row r="2" spans="1:38" ht="15" customHeight="1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3"/>
      <c r="AK2" s="33"/>
      <c r="AL2" s="93"/>
    </row>
    <row r="3" spans="1:38" ht="51.75" customHeight="1">
      <c r="A3" s="79" t="s">
        <v>28</v>
      </c>
      <c r="B3" s="81" t="s">
        <v>234</v>
      </c>
      <c r="C3" s="81" t="s">
        <v>235</v>
      </c>
      <c r="D3" s="36"/>
      <c r="E3" s="36"/>
      <c r="F3" s="35"/>
      <c r="G3" s="37"/>
      <c r="H3" s="35"/>
      <c r="I3" s="38"/>
      <c r="J3" s="35"/>
      <c r="K3" s="35"/>
      <c r="L3" s="35">
        <v>19</v>
      </c>
      <c r="M3" s="35"/>
      <c r="N3" s="38"/>
      <c r="O3" s="35"/>
      <c r="P3" s="35"/>
      <c r="Q3" s="35"/>
      <c r="R3" s="39"/>
      <c r="S3" s="35"/>
      <c r="T3" s="35"/>
      <c r="U3" s="35">
        <v>2</v>
      </c>
      <c r="V3" s="35"/>
      <c r="W3" s="39"/>
      <c r="X3" s="38"/>
      <c r="Y3" s="38"/>
      <c r="Z3" s="38"/>
      <c r="AA3" s="38"/>
      <c r="AB3" s="39"/>
      <c r="AC3" s="38"/>
      <c r="AD3" s="38"/>
      <c r="AE3" s="38"/>
      <c r="AF3" s="39"/>
      <c r="AG3" s="40">
        <f>SUM(D3:Q3,S3:V3,X3:AA3,AC3:AE3)</f>
        <v>21</v>
      </c>
      <c r="AH3" s="40">
        <v>0</v>
      </c>
      <c r="AI3" s="41">
        <f t="shared" ref="AI3:AI20" si="0">R3+W3+AB3+AF3</f>
        <v>0</v>
      </c>
      <c r="AJ3" s="42">
        <f t="shared" ref="AJ3:AJ20" si="1">SUM(AG3:AI3)</f>
        <v>21</v>
      </c>
      <c r="AK3" s="33"/>
      <c r="AL3" s="97">
        <v>100.7</v>
      </c>
    </row>
    <row r="4" spans="1:38" s="46" customFormat="1" ht="41.25" customHeight="1">
      <c r="A4" s="35" t="s">
        <v>27</v>
      </c>
      <c r="B4" s="43" t="s">
        <v>236</v>
      </c>
      <c r="C4" s="36" t="s">
        <v>237</v>
      </c>
      <c r="D4" s="36"/>
      <c r="E4" s="36"/>
      <c r="F4" s="35"/>
      <c r="G4" s="37"/>
      <c r="H4" s="35"/>
      <c r="I4" s="38"/>
      <c r="J4" s="35"/>
      <c r="K4" s="35"/>
      <c r="L4" s="35">
        <v>7</v>
      </c>
      <c r="M4" s="35"/>
      <c r="N4" s="38"/>
      <c r="O4" s="35"/>
      <c r="P4" s="35"/>
      <c r="Q4" s="35"/>
      <c r="R4" s="39">
        <v>20</v>
      </c>
      <c r="S4" s="35"/>
      <c r="T4" s="35"/>
      <c r="U4" s="44">
        <v>1.5</v>
      </c>
      <c r="V4" s="35"/>
      <c r="W4" s="39">
        <v>16</v>
      </c>
      <c r="X4" s="38"/>
      <c r="Y4" s="38"/>
      <c r="Z4" s="38"/>
      <c r="AA4" s="38"/>
      <c r="AB4" s="39">
        <v>6</v>
      </c>
      <c r="AC4" s="38"/>
      <c r="AD4" s="38"/>
      <c r="AE4" s="38"/>
      <c r="AF4" s="39"/>
      <c r="AG4" s="40">
        <f t="shared" ref="AG4:AG20" si="2">SUM(D4:Q4,S4:V4,X4:AA4,AC4:AE4)</f>
        <v>8.5</v>
      </c>
      <c r="AH4" s="40">
        <v>10</v>
      </c>
      <c r="AI4" s="41">
        <f t="shared" si="0"/>
        <v>42</v>
      </c>
      <c r="AJ4" s="42">
        <f t="shared" si="1"/>
        <v>60.5</v>
      </c>
      <c r="AK4" s="45"/>
      <c r="AL4" s="98"/>
    </row>
    <row r="5" spans="1:38" s="46" customFormat="1" ht="30" customHeight="1">
      <c r="A5" s="35" t="s">
        <v>26</v>
      </c>
      <c r="B5" s="43" t="s">
        <v>238</v>
      </c>
      <c r="C5" s="36" t="s">
        <v>239</v>
      </c>
      <c r="D5" s="36"/>
      <c r="E5" s="36"/>
      <c r="F5" s="35"/>
      <c r="G5" s="37"/>
      <c r="H5" s="35"/>
      <c r="I5" s="38"/>
      <c r="J5" s="35"/>
      <c r="K5" s="35"/>
      <c r="L5" s="35">
        <v>6</v>
      </c>
      <c r="M5" s="35"/>
      <c r="N5" s="38"/>
      <c r="O5" s="35"/>
      <c r="P5" s="35"/>
      <c r="Q5" s="35"/>
      <c r="R5" s="39">
        <v>32</v>
      </c>
      <c r="S5" s="35"/>
      <c r="T5" s="35"/>
      <c r="U5" s="35">
        <v>1</v>
      </c>
      <c r="V5" s="35"/>
      <c r="W5" s="39">
        <v>14</v>
      </c>
      <c r="X5" s="38"/>
      <c r="Y5" s="38"/>
      <c r="Z5" s="38"/>
      <c r="AA5" s="38"/>
      <c r="AB5" s="39"/>
      <c r="AC5" s="38"/>
      <c r="AD5" s="38"/>
      <c r="AE5" s="38"/>
      <c r="AF5" s="39"/>
      <c r="AG5" s="40">
        <f t="shared" si="2"/>
        <v>7</v>
      </c>
      <c r="AH5" s="40">
        <v>20</v>
      </c>
      <c r="AI5" s="41">
        <f t="shared" si="0"/>
        <v>46</v>
      </c>
      <c r="AJ5" s="42">
        <f t="shared" si="1"/>
        <v>73</v>
      </c>
      <c r="AL5" s="98"/>
    </row>
    <row r="6" spans="1:38" ht="40.5" customHeight="1">
      <c r="A6" s="35" t="s">
        <v>25</v>
      </c>
      <c r="B6" s="43" t="s">
        <v>240</v>
      </c>
      <c r="C6" s="36" t="s">
        <v>241</v>
      </c>
      <c r="D6" s="36"/>
      <c r="E6" s="36"/>
      <c r="F6" s="35"/>
      <c r="G6" s="37"/>
      <c r="H6" s="35"/>
      <c r="I6" s="38"/>
      <c r="J6" s="35"/>
      <c r="K6" s="35"/>
      <c r="L6" s="35">
        <v>31</v>
      </c>
      <c r="M6" s="35"/>
      <c r="N6" s="38"/>
      <c r="O6" s="35"/>
      <c r="P6" s="35"/>
      <c r="Q6" s="35"/>
      <c r="R6" s="39">
        <v>42</v>
      </c>
      <c r="S6" s="35"/>
      <c r="T6" s="35"/>
      <c r="U6" s="35"/>
      <c r="V6" s="35"/>
      <c r="W6" s="39"/>
      <c r="X6" s="38"/>
      <c r="Y6" s="38"/>
      <c r="Z6" s="38"/>
      <c r="AA6" s="38"/>
      <c r="AB6" s="39">
        <v>4</v>
      </c>
      <c r="AC6" s="38"/>
      <c r="AD6" s="38"/>
      <c r="AE6" s="38"/>
      <c r="AF6" s="39"/>
      <c r="AG6" s="40">
        <f t="shared" si="2"/>
        <v>31</v>
      </c>
      <c r="AH6" s="40">
        <v>1</v>
      </c>
      <c r="AI6" s="41">
        <f t="shared" si="0"/>
        <v>46</v>
      </c>
      <c r="AJ6" s="42">
        <f t="shared" si="1"/>
        <v>78</v>
      </c>
      <c r="AK6" s="47"/>
      <c r="AL6" s="98"/>
    </row>
    <row r="7" spans="1:38" ht="39.75" customHeight="1">
      <c r="A7" s="35" t="s">
        <v>24</v>
      </c>
      <c r="B7" s="43" t="s">
        <v>242</v>
      </c>
      <c r="C7" s="36" t="s">
        <v>243</v>
      </c>
      <c r="D7" s="36"/>
      <c r="E7" s="36"/>
      <c r="F7" s="35"/>
      <c r="G7" s="37"/>
      <c r="H7" s="35"/>
      <c r="I7" s="38"/>
      <c r="J7" s="35"/>
      <c r="K7" s="35"/>
      <c r="L7" s="35">
        <v>9</v>
      </c>
      <c r="M7" s="35"/>
      <c r="N7" s="38"/>
      <c r="O7" s="35"/>
      <c r="P7" s="35">
        <v>60</v>
      </c>
      <c r="Q7" s="35"/>
      <c r="R7" s="39">
        <v>10</v>
      </c>
      <c r="S7" s="35"/>
      <c r="T7" s="35"/>
      <c r="U7" s="35">
        <v>1</v>
      </c>
      <c r="V7" s="35"/>
      <c r="W7" s="39"/>
      <c r="X7" s="38"/>
      <c r="Y7" s="38"/>
      <c r="Z7" s="38"/>
      <c r="AA7" s="38"/>
      <c r="AB7" s="39"/>
      <c r="AC7" s="38"/>
      <c r="AD7" s="38"/>
      <c r="AE7" s="38"/>
      <c r="AF7" s="39">
        <v>4</v>
      </c>
      <c r="AG7" s="40">
        <f t="shared" si="2"/>
        <v>70</v>
      </c>
      <c r="AH7" s="40">
        <v>20</v>
      </c>
      <c r="AI7" s="41">
        <f t="shared" si="0"/>
        <v>14</v>
      </c>
      <c r="AJ7" s="42">
        <f t="shared" si="1"/>
        <v>104</v>
      </c>
      <c r="AK7" s="47"/>
      <c r="AL7" s="98"/>
    </row>
    <row r="8" spans="1:38" ht="39" customHeight="1">
      <c r="A8" s="35" t="s">
        <v>23</v>
      </c>
      <c r="B8" s="43" t="s">
        <v>244</v>
      </c>
      <c r="C8" s="36" t="s">
        <v>245</v>
      </c>
      <c r="D8" s="36"/>
      <c r="E8" s="36"/>
      <c r="F8" s="35"/>
      <c r="G8" s="37"/>
      <c r="H8" s="35"/>
      <c r="I8" s="38"/>
      <c r="J8" s="35"/>
      <c r="K8" s="35"/>
      <c r="L8" s="35">
        <v>14</v>
      </c>
      <c r="M8" s="35"/>
      <c r="N8" s="38"/>
      <c r="O8" s="35"/>
      <c r="P8" s="35"/>
      <c r="Q8" s="35"/>
      <c r="R8" s="39">
        <v>58</v>
      </c>
      <c r="S8" s="35"/>
      <c r="T8" s="35"/>
      <c r="U8" s="35"/>
      <c r="V8" s="35"/>
      <c r="W8" s="39">
        <v>4</v>
      </c>
      <c r="X8" s="38"/>
      <c r="Y8" s="38"/>
      <c r="Z8" s="38"/>
      <c r="AA8" s="38"/>
      <c r="AB8" s="39">
        <v>38</v>
      </c>
      <c r="AC8" s="38"/>
      <c r="AD8" s="38"/>
      <c r="AE8" s="38"/>
      <c r="AF8" s="39">
        <v>2</v>
      </c>
      <c r="AG8" s="40">
        <f t="shared" si="2"/>
        <v>14</v>
      </c>
      <c r="AH8" s="40">
        <v>0</v>
      </c>
      <c r="AI8" s="41">
        <f t="shared" si="0"/>
        <v>102</v>
      </c>
      <c r="AJ8" s="42">
        <f t="shared" si="1"/>
        <v>116</v>
      </c>
      <c r="AK8" s="47"/>
      <c r="AL8" s="98"/>
    </row>
    <row r="9" spans="1:38" ht="51.75" customHeight="1">
      <c r="A9" s="35" t="s">
        <v>22</v>
      </c>
      <c r="B9" s="43" t="s">
        <v>246</v>
      </c>
      <c r="C9" s="36" t="s">
        <v>247</v>
      </c>
      <c r="D9" s="36"/>
      <c r="E9" s="36"/>
      <c r="F9" s="35"/>
      <c r="G9" s="37"/>
      <c r="H9" s="35"/>
      <c r="I9" s="38"/>
      <c r="J9" s="35"/>
      <c r="K9" s="35"/>
      <c r="L9" s="35">
        <v>46</v>
      </c>
      <c r="M9" s="35"/>
      <c r="N9" s="38"/>
      <c r="O9" s="35"/>
      <c r="P9" s="35"/>
      <c r="Q9" s="35"/>
      <c r="R9" s="39">
        <v>52</v>
      </c>
      <c r="S9" s="35"/>
      <c r="T9" s="35"/>
      <c r="U9" s="35"/>
      <c r="V9" s="35"/>
      <c r="W9" s="39">
        <v>10</v>
      </c>
      <c r="X9" s="38"/>
      <c r="Y9" s="38"/>
      <c r="Z9" s="38"/>
      <c r="AA9" s="38"/>
      <c r="AB9" s="39">
        <v>34</v>
      </c>
      <c r="AC9" s="38"/>
      <c r="AD9" s="38"/>
      <c r="AE9" s="38"/>
      <c r="AF9" s="39">
        <v>2</v>
      </c>
      <c r="AG9" s="40">
        <f t="shared" si="2"/>
        <v>46</v>
      </c>
      <c r="AH9" s="40">
        <v>0</v>
      </c>
      <c r="AI9" s="41">
        <f t="shared" si="0"/>
        <v>98</v>
      </c>
      <c r="AJ9" s="42">
        <f t="shared" si="1"/>
        <v>144</v>
      </c>
      <c r="AK9" s="47"/>
      <c r="AL9" s="98"/>
    </row>
    <row r="10" spans="1:38" ht="32.25" customHeight="1">
      <c r="A10" s="79">
        <v>8</v>
      </c>
      <c r="B10" s="80" t="s">
        <v>54</v>
      </c>
      <c r="C10" s="81" t="s">
        <v>55</v>
      </c>
      <c r="D10" s="36"/>
      <c r="E10" s="36"/>
      <c r="F10" s="35"/>
      <c r="G10" s="37"/>
      <c r="H10" s="35"/>
      <c r="I10" s="38"/>
      <c r="J10" s="35"/>
      <c r="K10" s="35"/>
      <c r="L10" s="35">
        <v>26</v>
      </c>
      <c r="M10" s="35"/>
      <c r="N10" s="38">
        <v>60</v>
      </c>
      <c r="O10" s="35"/>
      <c r="P10" s="35">
        <v>60</v>
      </c>
      <c r="Q10" s="35"/>
      <c r="R10" s="39">
        <v>10</v>
      </c>
      <c r="S10" s="35"/>
      <c r="T10" s="35"/>
      <c r="U10" s="35">
        <v>6</v>
      </c>
      <c r="V10" s="35"/>
      <c r="W10" s="39"/>
      <c r="X10" s="38"/>
      <c r="Y10" s="38"/>
      <c r="Z10" s="38"/>
      <c r="AA10" s="38"/>
      <c r="AB10" s="39"/>
      <c r="AC10" s="38"/>
      <c r="AD10" s="38"/>
      <c r="AE10" s="38"/>
      <c r="AF10" s="39"/>
      <c r="AG10" s="40">
        <f t="shared" si="2"/>
        <v>152</v>
      </c>
      <c r="AH10" s="40">
        <v>20</v>
      </c>
      <c r="AI10" s="41">
        <f t="shared" si="0"/>
        <v>10</v>
      </c>
      <c r="AJ10" s="42">
        <f t="shared" si="1"/>
        <v>182</v>
      </c>
      <c r="AK10" s="47"/>
      <c r="AL10" s="98">
        <v>99.35</v>
      </c>
    </row>
    <row r="11" spans="1:38" ht="17.25" customHeight="1">
      <c r="A11" s="35" t="s">
        <v>21</v>
      </c>
      <c r="B11" s="43" t="s">
        <v>248</v>
      </c>
      <c r="C11" s="36" t="s">
        <v>248</v>
      </c>
      <c r="D11" s="36"/>
      <c r="E11" s="36"/>
      <c r="F11" s="35"/>
      <c r="G11" s="37"/>
      <c r="H11" s="35"/>
      <c r="I11" s="38"/>
      <c r="J11" s="35"/>
      <c r="K11" s="35"/>
      <c r="L11" s="35">
        <v>51</v>
      </c>
      <c r="M11" s="35"/>
      <c r="N11" s="38"/>
      <c r="O11" s="35"/>
      <c r="P11" s="35">
        <v>60</v>
      </c>
      <c r="Q11" s="35"/>
      <c r="R11" s="39">
        <v>10</v>
      </c>
      <c r="S11" s="35"/>
      <c r="T11" s="35"/>
      <c r="U11" s="35">
        <v>1</v>
      </c>
      <c r="V11" s="35"/>
      <c r="W11" s="39">
        <v>2</v>
      </c>
      <c r="X11" s="38">
        <v>60</v>
      </c>
      <c r="Y11" s="38"/>
      <c r="Z11" s="38"/>
      <c r="AA11" s="38"/>
      <c r="AB11" s="39">
        <v>6</v>
      </c>
      <c r="AC11" s="38"/>
      <c r="AD11" s="38"/>
      <c r="AE11" s="38"/>
      <c r="AF11" s="39"/>
      <c r="AG11" s="40">
        <f t="shared" si="2"/>
        <v>172</v>
      </c>
      <c r="AH11" s="40">
        <v>0</v>
      </c>
      <c r="AI11" s="41">
        <f t="shared" si="0"/>
        <v>18</v>
      </c>
      <c r="AJ11" s="42">
        <f t="shared" si="1"/>
        <v>190</v>
      </c>
      <c r="AK11" s="47"/>
      <c r="AL11" s="98"/>
    </row>
    <row r="12" spans="1:38" ht="39.75" customHeight="1">
      <c r="A12" s="35">
        <v>10</v>
      </c>
      <c r="B12" s="43" t="s">
        <v>249</v>
      </c>
      <c r="C12" s="36" t="s">
        <v>250</v>
      </c>
      <c r="D12" s="36">
        <v>60</v>
      </c>
      <c r="E12" s="36"/>
      <c r="F12" s="35"/>
      <c r="G12" s="37"/>
      <c r="H12" s="35"/>
      <c r="I12" s="38"/>
      <c r="J12" s="35"/>
      <c r="K12" s="35"/>
      <c r="L12" s="35">
        <v>19</v>
      </c>
      <c r="M12" s="35"/>
      <c r="N12" s="38"/>
      <c r="O12" s="35"/>
      <c r="P12" s="35">
        <v>60</v>
      </c>
      <c r="Q12" s="35"/>
      <c r="R12" s="39">
        <v>34</v>
      </c>
      <c r="S12" s="35"/>
      <c r="T12" s="35"/>
      <c r="U12" s="35">
        <v>6</v>
      </c>
      <c r="V12" s="35"/>
      <c r="W12" s="39"/>
      <c r="X12" s="38"/>
      <c r="Y12" s="38"/>
      <c r="Z12" s="38"/>
      <c r="AA12" s="38"/>
      <c r="AB12" s="39">
        <v>12</v>
      </c>
      <c r="AC12" s="38"/>
      <c r="AD12" s="38"/>
      <c r="AE12" s="38"/>
      <c r="AF12" s="39">
        <v>6</v>
      </c>
      <c r="AG12" s="40">
        <f t="shared" si="2"/>
        <v>145</v>
      </c>
      <c r="AH12" s="40">
        <v>2</v>
      </c>
      <c r="AI12" s="41">
        <f t="shared" si="0"/>
        <v>52</v>
      </c>
      <c r="AJ12" s="42">
        <f t="shared" si="1"/>
        <v>199</v>
      </c>
      <c r="AK12" s="47"/>
      <c r="AL12" s="98"/>
    </row>
    <row r="13" spans="1:38" ht="51.75" customHeight="1">
      <c r="A13" s="79">
        <v>11</v>
      </c>
      <c r="B13" s="80" t="s">
        <v>15</v>
      </c>
      <c r="C13" s="81" t="s">
        <v>251</v>
      </c>
      <c r="D13" s="52"/>
      <c r="E13" s="52"/>
      <c r="F13" s="35"/>
      <c r="G13" s="37"/>
      <c r="H13" s="35"/>
      <c r="I13" s="38"/>
      <c r="J13" s="35">
        <v>60</v>
      </c>
      <c r="K13" s="35"/>
      <c r="L13" s="35">
        <v>4</v>
      </c>
      <c r="M13" s="35"/>
      <c r="N13" s="38"/>
      <c r="O13" s="35"/>
      <c r="P13" s="35">
        <v>60</v>
      </c>
      <c r="Q13" s="35"/>
      <c r="R13" s="39">
        <v>4</v>
      </c>
      <c r="S13" s="35"/>
      <c r="T13" s="35"/>
      <c r="U13" s="35"/>
      <c r="V13" s="35"/>
      <c r="W13" s="39">
        <v>4</v>
      </c>
      <c r="X13" s="38"/>
      <c r="Y13" s="38"/>
      <c r="Z13" s="38">
        <v>60</v>
      </c>
      <c r="AA13" s="38"/>
      <c r="AB13" s="39"/>
      <c r="AC13" s="38"/>
      <c r="AD13" s="38"/>
      <c r="AE13" s="38"/>
      <c r="AF13" s="39">
        <v>6</v>
      </c>
      <c r="AG13" s="40">
        <f t="shared" si="2"/>
        <v>184</v>
      </c>
      <c r="AH13" s="40">
        <v>24</v>
      </c>
      <c r="AI13" s="41">
        <f t="shared" si="0"/>
        <v>14</v>
      </c>
      <c r="AJ13" s="42">
        <f t="shared" si="1"/>
        <v>222</v>
      </c>
      <c r="AK13" s="47"/>
      <c r="AL13" s="97">
        <v>98</v>
      </c>
    </row>
    <row r="14" spans="1:38" ht="41.25" customHeight="1">
      <c r="A14" s="35">
        <v>12</v>
      </c>
      <c r="B14" s="43" t="s">
        <v>252</v>
      </c>
      <c r="C14" s="36" t="s">
        <v>253</v>
      </c>
      <c r="D14" s="36"/>
      <c r="E14" s="36"/>
      <c r="F14" s="35"/>
      <c r="G14" s="37"/>
      <c r="H14" s="35"/>
      <c r="I14" s="38"/>
      <c r="J14" s="35"/>
      <c r="K14" s="35"/>
      <c r="L14" s="35">
        <v>36</v>
      </c>
      <c r="M14" s="35"/>
      <c r="N14" s="38"/>
      <c r="O14" s="35"/>
      <c r="P14" s="35">
        <v>60</v>
      </c>
      <c r="Q14" s="35"/>
      <c r="R14" s="39">
        <v>32</v>
      </c>
      <c r="S14" s="35"/>
      <c r="T14" s="35"/>
      <c r="U14" s="35">
        <v>1</v>
      </c>
      <c r="V14" s="35"/>
      <c r="W14" s="39">
        <v>16</v>
      </c>
      <c r="X14" s="38">
        <v>60</v>
      </c>
      <c r="Y14" s="38"/>
      <c r="Z14" s="38"/>
      <c r="AA14" s="38"/>
      <c r="AB14" s="39">
        <v>22</v>
      </c>
      <c r="AC14" s="38"/>
      <c r="AD14" s="38"/>
      <c r="AE14" s="38"/>
      <c r="AF14" s="39">
        <v>2</v>
      </c>
      <c r="AG14" s="40">
        <f t="shared" si="2"/>
        <v>157</v>
      </c>
      <c r="AH14" s="40">
        <v>0</v>
      </c>
      <c r="AI14" s="41">
        <f t="shared" si="0"/>
        <v>72</v>
      </c>
      <c r="AJ14" s="42">
        <f t="shared" si="1"/>
        <v>229</v>
      </c>
      <c r="AK14" s="47"/>
      <c r="AL14" s="95"/>
    </row>
    <row r="15" spans="1:38" ht="29.25" customHeight="1">
      <c r="A15" s="35">
        <v>13</v>
      </c>
      <c r="B15" s="43" t="s">
        <v>254</v>
      </c>
      <c r="C15" s="36" t="s">
        <v>255</v>
      </c>
      <c r="D15" s="52"/>
      <c r="E15" s="52"/>
      <c r="F15" s="35"/>
      <c r="G15" s="37">
        <v>60</v>
      </c>
      <c r="H15" s="35"/>
      <c r="I15" s="38"/>
      <c r="J15" s="35"/>
      <c r="K15" s="35"/>
      <c r="L15" s="35">
        <v>58</v>
      </c>
      <c r="M15" s="35"/>
      <c r="N15" s="38"/>
      <c r="O15" s="35"/>
      <c r="P15" s="35">
        <v>60</v>
      </c>
      <c r="Q15" s="35"/>
      <c r="R15" s="39"/>
      <c r="S15" s="35"/>
      <c r="T15" s="35"/>
      <c r="U15" s="35">
        <v>1.5</v>
      </c>
      <c r="V15" s="35"/>
      <c r="W15" s="39"/>
      <c r="X15" s="38">
        <v>60</v>
      </c>
      <c r="Y15" s="38"/>
      <c r="Z15" s="38"/>
      <c r="AA15" s="38"/>
      <c r="AB15" s="39"/>
      <c r="AC15" s="38"/>
      <c r="AD15" s="38"/>
      <c r="AE15" s="38"/>
      <c r="AF15" s="39">
        <v>2</v>
      </c>
      <c r="AG15" s="40">
        <f t="shared" si="2"/>
        <v>239.5</v>
      </c>
      <c r="AH15" s="40">
        <v>10</v>
      </c>
      <c r="AI15" s="41">
        <f t="shared" si="0"/>
        <v>2</v>
      </c>
      <c r="AJ15" s="42">
        <f t="shared" si="1"/>
        <v>251.5</v>
      </c>
      <c r="AK15" s="47"/>
      <c r="AL15" s="95"/>
    </row>
    <row r="16" spans="1:38" ht="38.25" customHeight="1">
      <c r="A16" s="35">
        <v>14</v>
      </c>
      <c r="B16" s="43" t="s">
        <v>56</v>
      </c>
      <c r="C16" s="53" t="s">
        <v>256</v>
      </c>
      <c r="D16" s="54"/>
      <c r="E16" s="54">
        <v>60</v>
      </c>
      <c r="F16" s="54"/>
      <c r="G16" s="55"/>
      <c r="H16" s="54"/>
      <c r="I16" s="56"/>
      <c r="J16" s="54"/>
      <c r="K16" s="54"/>
      <c r="L16" s="54">
        <v>26</v>
      </c>
      <c r="M16" s="54"/>
      <c r="N16" s="56"/>
      <c r="O16" s="54">
        <v>60</v>
      </c>
      <c r="P16" s="54">
        <v>60</v>
      </c>
      <c r="Q16" s="54"/>
      <c r="R16" s="57">
        <v>6</v>
      </c>
      <c r="S16" s="54">
        <v>60</v>
      </c>
      <c r="T16" s="54"/>
      <c r="U16" s="54"/>
      <c r="V16" s="54"/>
      <c r="W16" s="57">
        <v>10</v>
      </c>
      <c r="X16" s="56"/>
      <c r="Y16" s="56"/>
      <c r="Z16" s="56"/>
      <c r="AA16" s="56"/>
      <c r="AB16" s="57">
        <v>4</v>
      </c>
      <c r="AC16" s="56"/>
      <c r="AD16" s="56"/>
      <c r="AE16" s="56"/>
      <c r="AF16" s="57">
        <v>6</v>
      </c>
      <c r="AG16" s="40">
        <f t="shared" si="2"/>
        <v>266</v>
      </c>
      <c r="AH16" s="40">
        <v>0</v>
      </c>
      <c r="AI16" s="41">
        <f t="shared" si="0"/>
        <v>26</v>
      </c>
      <c r="AJ16" s="42">
        <f t="shared" si="1"/>
        <v>292</v>
      </c>
      <c r="AK16" s="47"/>
      <c r="AL16" s="95"/>
    </row>
    <row r="17" spans="1:38" ht="39.75" customHeight="1">
      <c r="A17" s="35">
        <v>15</v>
      </c>
      <c r="B17" s="43" t="s">
        <v>257</v>
      </c>
      <c r="C17" s="53" t="s">
        <v>258</v>
      </c>
      <c r="D17" s="54">
        <v>60</v>
      </c>
      <c r="E17" s="54"/>
      <c r="F17" s="54"/>
      <c r="G17" s="55"/>
      <c r="H17" s="54"/>
      <c r="I17" s="56"/>
      <c r="J17" s="54">
        <v>60</v>
      </c>
      <c r="K17" s="54"/>
      <c r="L17" s="54">
        <v>60</v>
      </c>
      <c r="M17" s="54"/>
      <c r="N17" s="56">
        <v>60</v>
      </c>
      <c r="O17" s="54"/>
      <c r="P17" s="54">
        <v>60</v>
      </c>
      <c r="Q17" s="54"/>
      <c r="R17" s="57">
        <v>6</v>
      </c>
      <c r="S17" s="54"/>
      <c r="T17" s="54"/>
      <c r="U17" s="54">
        <v>1</v>
      </c>
      <c r="V17" s="54"/>
      <c r="W17" s="57">
        <v>6</v>
      </c>
      <c r="X17" s="56"/>
      <c r="Y17" s="56"/>
      <c r="Z17" s="56"/>
      <c r="AA17" s="56"/>
      <c r="AB17" s="57"/>
      <c r="AC17" s="56"/>
      <c r="AD17" s="56"/>
      <c r="AE17" s="56"/>
      <c r="AF17" s="57"/>
      <c r="AG17" s="40">
        <f t="shared" si="2"/>
        <v>301</v>
      </c>
      <c r="AH17" s="40">
        <v>10</v>
      </c>
      <c r="AI17" s="41">
        <f t="shared" si="0"/>
        <v>12</v>
      </c>
      <c r="AJ17" s="42">
        <f t="shared" si="1"/>
        <v>323</v>
      </c>
      <c r="AK17" s="47"/>
      <c r="AL17" s="95"/>
    </row>
    <row r="18" spans="1:38" ht="51.75" customHeight="1">
      <c r="A18" s="35">
        <v>16</v>
      </c>
      <c r="B18" s="43" t="s">
        <v>259</v>
      </c>
      <c r="C18" s="53" t="s">
        <v>260</v>
      </c>
      <c r="D18" s="54"/>
      <c r="E18" s="54"/>
      <c r="F18" s="54"/>
      <c r="G18" s="55"/>
      <c r="H18" s="54"/>
      <c r="I18" s="56"/>
      <c r="J18" s="54"/>
      <c r="K18" s="54"/>
      <c r="L18" s="54">
        <v>51</v>
      </c>
      <c r="M18" s="54">
        <v>60</v>
      </c>
      <c r="N18" s="56"/>
      <c r="O18" s="54"/>
      <c r="P18" s="54"/>
      <c r="Q18" s="54"/>
      <c r="R18" s="57">
        <v>148</v>
      </c>
      <c r="S18" s="54"/>
      <c r="T18" s="54"/>
      <c r="U18" s="54">
        <v>60</v>
      </c>
      <c r="V18" s="54"/>
      <c r="W18" s="57"/>
      <c r="X18" s="56"/>
      <c r="Y18" s="56"/>
      <c r="Z18" s="56"/>
      <c r="AA18" s="56"/>
      <c r="AB18" s="57">
        <v>30</v>
      </c>
      <c r="AC18" s="56"/>
      <c r="AD18" s="56"/>
      <c r="AE18" s="56"/>
      <c r="AF18" s="57">
        <v>6</v>
      </c>
      <c r="AG18" s="40">
        <f t="shared" si="2"/>
        <v>171</v>
      </c>
      <c r="AH18" s="40">
        <v>70</v>
      </c>
      <c r="AI18" s="41">
        <f t="shared" si="0"/>
        <v>184</v>
      </c>
      <c r="AJ18" s="42">
        <f t="shared" si="1"/>
        <v>425</v>
      </c>
      <c r="AK18" s="47"/>
      <c r="AL18" s="95"/>
    </row>
    <row r="19" spans="1:38" ht="66.75" customHeight="1">
      <c r="A19" s="35">
        <v>17</v>
      </c>
      <c r="B19" s="43" t="s">
        <v>261</v>
      </c>
      <c r="C19" s="53" t="s">
        <v>262</v>
      </c>
      <c r="D19" s="54"/>
      <c r="E19" s="54"/>
      <c r="F19" s="54"/>
      <c r="G19" s="55"/>
      <c r="H19" s="54"/>
      <c r="I19" s="56"/>
      <c r="J19" s="54"/>
      <c r="K19" s="54"/>
      <c r="L19" s="54">
        <v>36</v>
      </c>
      <c r="M19" s="54"/>
      <c r="N19" s="56"/>
      <c r="O19" s="54"/>
      <c r="P19" s="54">
        <v>60</v>
      </c>
      <c r="Q19" s="54"/>
      <c r="R19" s="57"/>
      <c r="S19" s="54"/>
      <c r="T19" s="54"/>
      <c r="U19" s="54"/>
      <c r="V19" s="54"/>
      <c r="W19" s="57">
        <v>10</v>
      </c>
      <c r="X19" s="56">
        <v>60</v>
      </c>
      <c r="Y19" s="56"/>
      <c r="Z19" s="56"/>
      <c r="AA19" s="56">
        <v>200</v>
      </c>
      <c r="AB19" s="57"/>
      <c r="AC19" s="56"/>
      <c r="AD19" s="56"/>
      <c r="AE19" s="56"/>
      <c r="AF19" s="57">
        <v>54</v>
      </c>
      <c r="AG19" s="40">
        <f t="shared" si="2"/>
        <v>356</v>
      </c>
      <c r="AH19" s="40">
        <v>30</v>
      </c>
      <c r="AI19" s="41">
        <f t="shared" si="0"/>
        <v>64</v>
      </c>
      <c r="AJ19" s="42">
        <f t="shared" si="1"/>
        <v>450</v>
      </c>
      <c r="AK19" s="47"/>
      <c r="AL19" s="95"/>
    </row>
    <row r="20" spans="1:38" ht="26.25" customHeight="1" thickBot="1">
      <c r="A20" s="35">
        <v>18</v>
      </c>
      <c r="B20" s="43" t="s">
        <v>263</v>
      </c>
      <c r="C20" s="53" t="s">
        <v>264</v>
      </c>
      <c r="D20" s="54"/>
      <c r="E20" s="54"/>
      <c r="F20" s="54"/>
      <c r="G20" s="55"/>
      <c r="H20" s="54"/>
      <c r="I20" s="56"/>
      <c r="J20" s="54"/>
      <c r="K20" s="54"/>
      <c r="L20" s="54">
        <v>60</v>
      </c>
      <c r="M20" s="54"/>
      <c r="N20" s="56"/>
      <c r="O20" s="54"/>
      <c r="P20" s="54">
        <v>60</v>
      </c>
      <c r="Q20" s="54"/>
      <c r="R20" s="57">
        <v>114</v>
      </c>
      <c r="S20" s="54">
        <v>60</v>
      </c>
      <c r="T20" s="54"/>
      <c r="U20" s="54">
        <v>5</v>
      </c>
      <c r="V20" s="54"/>
      <c r="W20" s="57"/>
      <c r="X20" s="56"/>
      <c r="Y20" s="56"/>
      <c r="Z20" s="56">
        <v>60</v>
      </c>
      <c r="AA20" s="56">
        <v>200</v>
      </c>
      <c r="AB20" s="57"/>
      <c r="AC20" s="56"/>
      <c r="AD20" s="56"/>
      <c r="AE20" s="56"/>
      <c r="AF20" s="57">
        <v>22</v>
      </c>
      <c r="AG20" s="40">
        <f t="shared" si="2"/>
        <v>445</v>
      </c>
      <c r="AH20" s="40">
        <v>10</v>
      </c>
      <c r="AI20" s="41">
        <f t="shared" si="0"/>
        <v>136</v>
      </c>
      <c r="AJ20" s="42">
        <f t="shared" si="1"/>
        <v>591</v>
      </c>
      <c r="AK20" s="47"/>
      <c r="AL20" s="96"/>
    </row>
    <row r="21" spans="1:38" ht="106.5" customHeight="1">
      <c r="AK21" s="47"/>
    </row>
    <row r="22" spans="1:38" ht="106.5" customHeight="1">
      <c r="AK22" s="47"/>
    </row>
    <row r="23" spans="1:38" ht="106.5" customHeight="1">
      <c r="AK23" s="47"/>
    </row>
    <row r="25" spans="1:38" ht="106.5" customHeight="1">
      <c r="AK25" s="47"/>
    </row>
    <row r="26" spans="1:38" ht="106.5" customHeight="1">
      <c r="AK26" s="47"/>
    </row>
    <row r="27" spans="1:38" ht="106.5" customHeight="1">
      <c r="AK27" s="47"/>
    </row>
    <row r="28" spans="1:38" ht="106.5" customHeight="1">
      <c r="AK28" s="47"/>
    </row>
    <row r="29" spans="1:38" ht="106.5" customHeight="1">
      <c r="AK29" s="47"/>
    </row>
    <row r="30" spans="1:38" ht="106.5" customHeight="1">
      <c r="AK30" s="47"/>
    </row>
    <row r="31" spans="1:38" ht="106.5" customHeight="1">
      <c r="AK31" s="47"/>
    </row>
  </sheetData>
  <mergeCells count="1">
    <mergeCell ref="A2:AJ2"/>
  </mergeCells>
  <printOptions horizontalCentered="1" gridLines="1"/>
  <pageMargins left="0.19685039370078741" right="0.19685039370078741" top="0.70866141732283472" bottom="0.59055118110236227" header="0.51181102362204722" footer="0.23622047244094491"/>
  <pageSetup paperSize="9" scale="89" fitToHeight="0" orientation="landscape" r:id="rId1"/>
  <headerFooter alignWithMargins="0">
    <oddFooter>&amp;C&amp;"Arial Narrow,Normál"25. Bakancsos Atomkupa
Eredményértesítő&amp;R&amp;"Arial Narrow,Normál"2022.03.19.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3"/>
  <sheetViews>
    <sheetView tabSelected="1" showWhiteSpace="0" zoomScaleNormal="100" zoomScaleSheetLayoutView="100" workbookViewId="0">
      <pane ySplit="1" topLeftCell="A2" activePane="bottomLeft" state="frozen"/>
      <selection pane="bottomLeft"/>
    </sheetView>
  </sheetViews>
  <sheetFormatPr defaultRowHeight="14.25"/>
  <cols>
    <col min="1" max="1" width="4.140625" style="34" customWidth="1"/>
    <col min="2" max="2" width="24.140625" style="48" bestFit="1" customWidth="1"/>
    <col min="3" max="3" width="16.7109375" style="49" customWidth="1"/>
    <col min="4" max="4" width="3.7109375" style="34" bestFit="1" customWidth="1"/>
    <col min="5" max="6" width="3.28515625" style="34" customWidth="1"/>
    <col min="7" max="7" width="3.28515625" style="50" customWidth="1"/>
    <col min="8" max="8" width="3.28515625" style="34" customWidth="1"/>
    <col min="9" max="10" width="3.28515625" style="51" customWidth="1"/>
    <col min="11" max="14" width="3.28515625" style="34" customWidth="1"/>
    <col min="15" max="15" width="3.28515625" style="51" customWidth="1"/>
    <col min="16" max="16" width="3.7109375" style="34" bestFit="1" customWidth="1"/>
    <col min="17" max="17" width="3.28515625" style="34" customWidth="1"/>
    <col min="18" max="18" width="3.28515625" style="51" customWidth="1"/>
    <col min="19" max="20" width="3.7109375" style="34" customWidth="1"/>
    <col min="21" max="22" width="3.5703125" style="34" customWidth="1"/>
    <col min="23" max="23" width="3.7109375" style="34" bestFit="1" customWidth="1"/>
    <col min="24" max="25" width="3.85546875" style="51" customWidth="1"/>
    <col min="26" max="26" width="3.28515625" style="51" customWidth="1"/>
    <col min="27" max="32" width="3.85546875" style="51" customWidth="1"/>
    <col min="33" max="36" width="4.7109375" style="34" customWidth="1"/>
    <col min="37" max="258" width="9.140625" style="34"/>
    <col min="259" max="259" width="4.140625" style="34" customWidth="1"/>
    <col min="260" max="260" width="24.140625" style="34" bestFit="1" customWidth="1"/>
    <col min="261" max="261" width="12.7109375" style="34" customWidth="1"/>
    <col min="262" max="262" width="3.7109375" style="34" bestFit="1" customWidth="1"/>
    <col min="263" max="273" width="3.28515625" style="34" customWidth="1"/>
    <col min="274" max="274" width="3.7109375" style="34" bestFit="1" customWidth="1"/>
    <col min="275" max="276" width="3.28515625" style="34" customWidth="1"/>
    <col min="277" max="277" width="4.28515625" style="34" customWidth="1"/>
    <col min="278" max="279" width="5.7109375" style="34" bestFit="1" customWidth="1"/>
    <col min="280" max="280" width="3.7109375" style="34" bestFit="1" customWidth="1"/>
    <col min="281" max="289" width="3.85546875" style="34" customWidth="1"/>
    <col min="290" max="292" width="4.7109375" style="34" customWidth="1"/>
    <col min="293" max="514" width="9.140625" style="34"/>
    <col min="515" max="515" width="4.140625" style="34" customWidth="1"/>
    <col min="516" max="516" width="24.140625" style="34" bestFit="1" customWidth="1"/>
    <col min="517" max="517" width="12.7109375" style="34" customWidth="1"/>
    <col min="518" max="518" width="3.7109375" style="34" bestFit="1" customWidth="1"/>
    <col min="519" max="529" width="3.28515625" style="34" customWidth="1"/>
    <col min="530" max="530" width="3.7109375" style="34" bestFit="1" customWidth="1"/>
    <col min="531" max="532" width="3.28515625" style="34" customWidth="1"/>
    <col min="533" max="533" width="4.28515625" style="34" customWidth="1"/>
    <col min="534" max="535" width="5.7109375" style="34" bestFit="1" customWidth="1"/>
    <col min="536" max="536" width="3.7109375" style="34" bestFit="1" customWidth="1"/>
    <col min="537" max="545" width="3.85546875" style="34" customWidth="1"/>
    <col min="546" max="548" width="4.7109375" style="34" customWidth="1"/>
    <col min="549" max="770" width="9.140625" style="34"/>
    <col min="771" max="771" width="4.140625" style="34" customWidth="1"/>
    <col min="772" max="772" width="24.140625" style="34" bestFit="1" customWidth="1"/>
    <col min="773" max="773" width="12.7109375" style="34" customWidth="1"/>
    <col min="774" max="774" width="3.7109375" style="34" bestFit="1" customWidth="1"/>
    <col min="775" max="785" width="3.28515625" style="34" customWidth="1"/>
    <col min="786" max="786" width="3.7109375" style="34" bestFit="1" customWidth="1"/>
    <col min="787" max="788" width="3.28515625" style="34" customWidth="1"/>
    <col min="789" max="789" width="4.28515625" style="34" customWidth="1"/>
    <col min="790" max="791" width="5.7109375" style="34" bestFit="1" customWidth="1"/>
    <col min="792" max="792" width="3.7109375" style="34" bestFit="1" customWidth="1"/>
    <col min="793" max="801" width="3.85546875" style="34" customWidth="1"/>
    <col min="802" max="804" width="4.7109375" style="34" customWidth="1"/>
    <col min="805" max="1026" width="9.140625" style="34"/>
    <col min="1027" max="1027" width="4.140625" style="34" customWidth="1"/>
    <col min="1028" max="1028" width="24.140625" style="34" bestFit="1" customWidth="1"/>
    <col min="1029" max="1029" width="12.7109375" style="34" customWidth="1"/>
    <col min="1030" max="1030" width="3.7109375" style="34" bestFit="1" customWidth="1"/>
    <col min="1031" max="1041" width="3.28515625" style="34" customWidth="1"/>
    <col min="1042" max="1042" width="3.7109375" style="34" bestFit="1" customWidth="1"/>
    <col min="1043" max="1044" width="3.28515625" style="34" customWidth="1"/>
    <col min="1045" max="1045" width="4.28515625" style="34" customWidth="1"/>
    <col min="1046" max="1047" width="5.7109375" style="34" bestFit="1" customWidth="1"/>
    <col min="1048" max="1048" width="3.7109375" style="34" bestFit="1" customWidth="1"/>
    <col min="1049" max="1057" width="3.85546875" style="34" customWidth="1"/>
    <col min="1058" max="1060" width="4.7109375" style="34" customWidth="1"/>
    <col min="1061" max="1282" width="9.140625" style="34"/>
    <col min="1283" max="1283" width="4.140625" style="34" customWidth="1"/>
    <col min="1284" max="1284" width="24.140625" style="34" bestFit="1" customWidth="1"/>
    <col min="1285" max="1285" width="12.7109375" style="34" customWidth="1"/>
    <col min="1286" max="1286" width="3.7109375" style="34" bestFit="1" customWidth="1"/>
    <col min="1287" max="1297" width="3.28515625" style="34" customWidth="1"/>
    <col min="1298" max="1298" width="3.7109375" style="34" bestFit="1" customWidth="1"/>
    <col min="1299" max="1300" width="3.28515625" style="34" customWidth="1"/>
    <col min="1301" max="1301" width="4.28515625" style="34" customWidth="1"/>
    <col min="1302" max="1303" width="5.7109375" style="34" bestFit="1" customWidth="1"/>
    <col min="1304" max="1304" width="3.7109375" style="34" bestFit="1" customWidth="1"/>
    <col min="1305" max="1313" width="3.85546875" style="34" customWidth="1"/>
    <col min="1314" max="1316" width="4.7109375" style="34" customWidth="1"/>
    <col min="1317" max="1538" width="9.140625" style="34"/>
    <col min="1539" max="1539" width="4.140625" style="34" customWidth="1"/>
    <col min="1540" max="1540" width="24.140625" style="34" bestFit="1" customWidth="1"/>
    <col min="1541" max="1541" width="12.7109375" style="34" customWidth="1"/>
    <col min="1542" max="1542" width="3.7109375" style="34" bestFit="1" customWidth="1"/>
    <col min="1543" max="1553" width="3.28515625" style="34" customWidth="1"/>
    <col min="1554" max="1554" width="3.7109375" style="34" bestFit="1" customWidth="1"/>
    <col min="1555" max="1556" width="3.28515625" style="34" customWidth="1"/>
    <col min="1557" max="1557" width="4.28515625" style="34" customWidth="1"/>
    <col min="1558" max="1559" width="5.7109375" style="34" bestFit="1" customWidth="1"/>
    <col min="1560" max="1560" width="3.7109375" style="34" bestFit="1" customWidth="1"/>
    <col min="1561" max="1569" width="3.85546875" style="34" customWidth="1"/>
    <col min="1570" max="1572" width="4.7109375" style="34" customWidth="1"/>
    <col min="1573" max="1794" width="9.140625" style="34"/>
    <col min="1795" max="1795" width="4.140625" style="34" customWidth="1"/>
    <col min="1796" max="1796" width="24.140625" style="34" bestFit="1" customWidth="1"/>
    <col min="1797" max="1797" width="12.7109375" style="34" customWidth="1"/>
    <col min="1798" max="1798" width="3.7109375" style="34" bestFit="1" customWidth="1"/>
    <col min="1799" max="1809" width="3.28515625" style="34" customWidth="1"/>
    <col min="1810" max="1810" width="3.7109375" style="34" bestFit="1" customWidth="1"/>
    <col min="1811" max="1812" width="3.28515625" style="34" customWidth="1"/>
    <col min="1813" max="1813" width="4.28515625" style="34" customWidth="1"/>
    <col min="1814" max="1815" width="5.7109375" style="34" bestFit="1" customWidth="1"/>
    <col min="1816" max="1816" width="3.7109375" style="34" bestFit="1" customWidth="1"/>
    <col min="1817" max="1825" width="3.85546875" style="34" customWidth="1"/>
    <col min="1826" max="1828" width="4.7109375" style="34" customWidth="1"/>
    <col min="1829" max="2050" width="9.140625" style="34"/>
    <col min="2051" max="2051" width="4.140625" style="34" customWidth="1"/>
    <col min="2052" max="2052" width="24.140625" style="34" bestFit="1" customWidth="1"/>
    <col min="2053" max="2053" width="12.7109375" style="34" customWidth="1"/>
    <col min="2054" max="2054" width="3.7109375" style="34" bestFit="1" customWidth="1"/>
    <col min="2055" max="2065" width="3.28515625" style="34" customWidth="1"/>
    <col min="2066" max="2066" width="3.7109375" style="34" bestFit="1" customWidth="1"/>
    <col min="2067" max="2068" width="3.28515625" style="34" customWidth="1"/>
    <col min="2069" max="2069" width="4.28515625" style="34" customWidth="1"/>
    <col min="2070" max="2071" width="5.7109375" style="34" bestFit="1" customWidth="1"/>
    <col min="2072" max="2072" width="3.7109375" style="34" bestFit="1" customWidth="1"/>
    <col min="2073" max="2081" width="3.85546875" style="34" customWidth="1"/>
    <col min="2082" max="2084" width="4.7109375" style="34" customWidth="1"/>
    <col min="2085" max="2306" width="9.140625" style="34"/>
    <col min="2307" max="2307" width="4.140625" style="34" customWidth="1"/>
    <col min="2308" max="2308" width="24.140625" style="34" bestFit="1" customWidth="1"/>
    <col min="2309" max="2309" width="12.7109375" style="34" customWidth="1"/>
    <col min="2310" max="2310" width="3.7109375" style="34" bestFit="1" customWidth="1"/>
    <col min="2311" max="2321" width="3.28515625" style="34" customWidth="1"/>
    <col min="2322" max="2322" width="3.7109375" style="34" bestFit="1" customWidth="1"/>
    <col min="2323" max="2324" width="3.28515625" style="34" customWidth="1"/>
    <col min="2325" max="2325" width="4.28515625" style="34" customWidth="1"/>
    <col min="2326" max="2327" width="5.7109375" style="34" bestFit="1" customWidth="1"/>
    <col min="2328" max="2328" width="3.7109375" style="34" bestFit="1" customWidth="1"/>
    <col min="2329" max="2337" width="3.85546875" style="34" customWidth="1"/>
    <col min="2338" max="2340" width="4.7109375" style="34" customWidth="1"/>
    <col min="2341" max="2562" width="9.140625" style="34"/>
    <col min="2563" max="2563" width="4.140625" style="34" customWidth="1"/>
    <col min="2564" max="2564" width="24.140625" style="34" bestFit="1" customWidth="1"/>
    <col min="2565" max="2565" width="12.7109375" style="34" customWidth="1"/>
    <col min="2566" max="2566" width="3.7109375" style="34" bestFit="1" customWidth="1"/>
    <col min="2567" max="2577" width="3.28515625" style="34" customWidth="1"/>
    <col min="2578" max="2578" width="3.7109375" style="34" bestFit="1" customWidth="1"/>
    <col min="2579" max="2580" width="3.28515625" style="34" customWidth="1"/>
    <col min="2581" max="2581" width="4.28515625" style="34" customWidth="1"/>
    <col min="2582" max="2583" width="5.7109375" style="34" bestFit="1" customWidth="1"/>
    <col min="2584" max="2584" width="3.7109375" style="34" bestFit="1" customWidth="1"/>
    <col min="2585" max="2593" width="3.85546875" style="34" customWidth="1"/>
    <col min="2594" max="2596" width="4.7109375" style="34" customWidth="1"/>
    <col min="2597" max="2818" width="9.140625" style="34"/>
    <col min="2819" max="2819" width="4.140625" style="34" customWidth="1"/>
    <col min="2820" max="2820" width="24.140625" style="34" bestFit="1" customWidth="1"/>
    <col min="2821" max="2821" width="12.7109375" style="34" customWidth="1"/>
    <col min="2822" max="2822" width="3.7109375" style="34" bestFit="1" customWidth="1"/>
    <col min="2823" max="2833" width="3.28515625" style="34" customWidth="1"/>
    <col min="2834" max="2834" width="3.7109375" style="34" bestFit="1" customWidth="1"/>
    <col min="2835" max="2836" width="3.28515625" style="34" customWidth="1"/>
    <col min="2837" max="2837" width="4.28515625" style="34" customWidth="1"/>
    <col min="2838" max="2839" width="5.7109375" style="34" bestFit="1" customWidth="1"/>
    <col min="2840" max="2840" width="3.7109375" style="34" bestFit="1" customWidth="1"/>
    <col min="2841" max="2849" width="3.85546875" style="34" customWidth="1"/>
    <col min="2850" max="2852" width="4.7109375" style="34" customWidth="1"/>
    <col min="2853" max="3074" width="9.140625" style="34"/>
    <col min="3075" max="3075" width="4.140625" style="34" customWidth="1"/>
    <col min="3076" max="3076" width="24.140625" style="34" bestFit="1" customWidth="1"/>
    <col min="3077" max="3077" width="12.7109375" style="34" customWidth="1"/>
    <col min="3078" max="3078" width="3.7109375" style="34" bestFit="1" customWidth="1"/>
    <col min="3079" max="3089" width="3.28515625" style="34" customWidth="1"/>
    <col min="3090" max="3090" width="3.7109375" style="34" bestFit="1" customWidth="1"/>
    <col min="3091" max="3092" width="3.28515625" style="34" customWidth="1"/>
    <col min="3093" max="3093" width="4.28515625" style="34" customWidth="1"/>
    <col min="3094" max="3095" width="5.7109375" style="34" bestFit="1" customWidth="1"/>
    <col min="3096" max="3096" width="3.7109375" style="34" bestFit="1" customWidth="1"/>
    <col min="3097" max="3105" width="3.85546875" style="34" customWidth="1"/>
    <col min="3106" max="3108" width="4.7109375" style="34" customWidth="1"/>
    <col min="3109" max="3330" width="9.140625" style="34"/>
    <col min="3331" max="3331" width="4.140625" style="34" customWidth="1"/>
    <col min="3332" max="3332" width="24.140625" style="34" bestFit="1" customWidth="1"/>
    <col min="3333" max="3333" width="12.7109375" style="34" customWidth="1"/>
    <col min="3334" max="3334" width="3.7109375" style="34" bestFit="1" customWidth="1"/>
    <col min="3335" max="3345" width="3.28515625" style="34" customWidth="1"/>
    <col min="3346" max="3346" width="3.7109375" style="34" bestFit="1" customWidth="1"/>
    <col min="3347" max="3348" width="3.28515625" style="34" customWidth="1"/>
    <col min="3349" max="3349" width="4.28515625" style="34" customWidth="1"/>
    <col min="3350" max="3351" width="5.7109375" style="34" bestFit="1" customWidth="1"/>
    <col min="3352" max="3352" width="3.7109375" style="34" bestFit="1" customWidth="1"/>
    <col min="3353" max="3361" width="3.85546875" style="34" customWidth="1"/>
    <col min="3362" max="3364" width="4.7109375" style="34" customWidth="1"/>
    <col min="3365" max="3586" width="9.140625" style="34"/>
    <col min="3587" max="3587" width="4.140625" style="34" customWidth="1"/>
    <col min="3588" max="3588" width="24.140625" style="34" bestFit="1" customWidth="1"/>
    <col min="3589" max="3589" width="12.7109375" style="34" customWidth="1"/>
    <col min="3590" max="3590" width="3.7109375" style="34" bestFit="1" customWidth="1"/>
    <col min="3591" max="3601" width="3.28515625" style="34" customWidth="1"/>
    <col min="3602" max="3602" width="3.7109375" style="34" bestFit="1" customWidth="1"/>
    <col min="3603" max="3604" width="3.28515625" style="34" customWidth="1"/>
    <col min="3605" max="3605" width="4.28515625" style="34" customWidth="1"/>
    <col min="3606" max="3607" width="5.7109375" style="34" bestFit="1" customWidth="1"/>
    <col min="3608" max="3608" width="3.7109375" style="34" bestFit="1" customWidth="1"/>
    <col min="3609" max="3617" width="3.85546875" style="34" customWidth="1"/>
    <col min="3618" max="3620" width="4.7109375" style="34" customWidth="1"/>
    <col min="3621" max="3842" width="9.140625" style="34"/>
    <col min="3843" max="3843" width="4.140625" style="34" customWidth="1"/>
    <col min="3844" max="3844" width="24.140625" style="34" bestFit="1" customWidth="1"/>
    <col min="3845" max="3845" width="12.7109375" style="34" customWidth="1"/>
    <col min="3846" max="3846" width="3.7109375" style="34" bestFit="1" customWidth="1"/>
    <col min="3847" max="3857" width="3.28515625" style="34" customWidth="1"/>
    <col min="3858" max="3858" width="3.7109375" style="34" bestFit="1" customWidth="1"/>
    <col min="3859" max="3860" width="3.28515625" style="34" customWidth="1"/>
    <col min="3861" max="3861" width="4.28515625" style="34" customWidth="1"/>
    <col min="3862" max="3863" width="5.7109375" style="34" bestFit="1" customWidth="1"/>
    <col min="3864" max="3864" width="3.7109375" style="34" bestFit="1" customWidth="1"/>
    <col min="3865" max="3873" width="3.85546875" style="34" customWidth="1"/>
    <col min="3874" max="3876" width="4.7109375" style="34" customWidth="1"/>
    <col min="3877" max="4098" width="9.140625" style="34"/>
    <col min="4099" max="4099" width="4.140625" style="34" customWidth="1"/>
    <col min="4100" max="4100" width="24.140625" style="34" bestFit="1" customWidth="1"/>
    <col min="4101" max="4101" width="12.7109375" style="34" customWidth="1"/>
    <col min="4102" max="4102" width="3.7109375" style="34" bestFit="1" customWidth="1"/>
    <col min="4103" max="4113" width="3.28515625" style="34" customWidth="1"/>
    <col min="4114" max="4114" width="3.7109375" style="34" bestFit="1" customWidth="1"/>
    <col min="4115" max="4116" width="3.28515625" style="34" customWidth="1"/>
    <col min="4117" max="4117" width="4.28515625" style="34" customWidth="1"/>
    <col min="4118" max="4119" width="5.7109375" style="34" bestFit="1" customWidth="1"/>
    <col min="4120" max="4120" width="3.7109375" style="34" bestFit="1" customWidth="1"/>
    <col min="4121" max="4129" width="3.85546875" style="34" customWidth="1"/>
    <col min="4130" max="4132" width="4.7109375" style="34" customWidth="1"/>
    <col min="4133" max="4354" width="9.140625" style="34"/>
    <col min="4355" max="4355" width="4.140625" style="34" customWidth="1"/>
    <col min="4356" max="4356" width="24.140625" style="34" bestFit="1" customWidth="1"/>
    <col min="4357" max="4357" width="12.7109375" style="34" customWidth="1"/>
    <col min="4358" max="4358" width="3.7109375" style="34" bestFit="1" customWidth="1"/>
    <col min="4359" max="4369" width="3.28515625" style="34" customWidth="1"/>
    <col min="4370" max="4370" width="3.7109375" style="34" bestFit="1" customWidth="1"/>
    <col min="4371" max="4372" width="3.28515625" style="34" customWidth="1"/>
    <col min="4373" max="4373" width="4.28515625" style="34" customWidth="1"/>
    <col min="4374" max="4375" width="5.7109375" style="34" bestFit="1" customWidth="1"/>
    <col min="4376" max="4376" width="3.7109375" style="34" bestFit="1" customWidth="1"/>
    <col min="4377" max="4385" width="3.85546875" style="34" customWidth="1"/>
    <col min="4386" max="4388" width="4.7109375" style="34" customWidth="1"/>
    <col min="4389" max="4610" width="9.140625" style="34"/>
    <col min="4611" max="4611" width="4.140625" style="34" customWidth="1"/>
    <col min="4612" max="4612" width="24.140625" style="34" bestFit="1" customWidth="1"/>
    <col min="4613" max="4613" width="12.7109375" style="34" customWidth="1"/>
    <col min="4614" max="4614" width="3.7109375" style="34" bestFit="1" customWidth="1"/>
    <col min="4615" max="4625" width="3.28515625" style="34" customWidth="1"/>
    <col min="4626" max="4626" width="3.7109375" style="34" bestFit="1" customWidth="1"/>
    <col min="4627" max="4628" width="3.28515625" style="34" customWidth="1"/>
    <col min="4629" max="4629" width="4.28515625" style="34" customWidth="1"/>
    <col min="4630" max="4631" width="5.7109375" style="34" bestFit="1" customWidth="1"/>
    <col min="4632" max="4632" width="3.7109375" style="34" bestFit="1" customWidth="1"/>
    <col min="4633" max="4641" width="3.85546875" style="34" customWidth="1"/>
    <col min="4642" max="4644" width="4.7109375" style="34" customWidth="1"/>
    <col min="4645" max="4866" width="9.140625" style="34"/>
    <col min="4867" max="4867" width="4.140625" style="34" customWidth="1"/>
    <col min="4868" max="4868" width="24.140625" style="34" bestFit="1" customWidth="1"/>
    <col min="4869" max="4869" width="12.7109375" style="34" customWidth="1"/>
    <col min="4870" max="4870" width="3.7109375" style="34" bestFit="1" customWidth="1"/>
    <col min="4871" max="4881" width="3.28515625" style="34" customWidth="1"/>
    <col min="4882" max="4882" width="3.7109375" style="34" bestFit="1" customWidth="1"/>
    <col min="4883" max="4884" width="3.28515625" style="34" customWidth="1"/>
    <col min="4885" max="4885" width="4.28515625" style="34" customWidth="1"/>
    <col min="4886" max="4887" width="5.7109375" style="34" bestFit="1" customWidth="1"/>
    <col min="4888" max="4888" width="3.7109375" style="34" bestFit="1" customWidth="1"/>
    <col min="4889" max="4897" width="3.85546875" style="34" customWidth="1"/>
    <col min="4898" max="4900" width="4.7109375" style="34" customWidth="1"/>
    <col min="4901" max="5122" width="9.140625" style="34"/>
    <col min="5123" max="5123" width="4.140625" style="34" customWidth="1"/>
    <col min="5124" max="5124" width="24.140625" style="34" bestFit="1" customWidth="1"/>
    <col min="5125" max="5125" width="12.7109375" style="34" customWidth="1"/>
    <col min="5126" max="5126" width="3.7109375" style="34" bestFit="1" customWidth="1"/>
    <col min="5127" max="5137" width="3.28515625" style="34" customWidth="1"/>
    <col min="5138" max="5138" width="3.7109375" style="34" bestFit="1" customWidth="1"/>
    <col min="5139" max="5140" width="3.28515625" style="34" customWidth="1"/>
    <col min="5141" max="5141" width="4.28515625" style="34" customWidth="1"/>
    <col min="5142" max="5143" width="5.7109375" style="34" bestFit="1" customWidth="1"/>
    <col min="5144" max="5144" width="3.7109375" style="34" bestFit="1" customWidth="1"/>
    <col min="5145" max="5153" width="3.85546875" style="34" customWidth="1"/>
    <col min="5154" max="5156" width="4.7109375" style="34" customWidth="1"/>
    <col min="5157" max="5378" width="9.140625" style="34"/>
    <col min="5379" max="5379" width="4.140625" style="34" customWidth="1"/>
    <col min="5380" max="5380" width="24.140625" style="34" bestFit="1" customWidth="1"/>
    <col min="5381" max="5381" width="12.7109375" style="34" customWidth="1"/>
    <col min="5382" max="5382" width="3.7109375" style="34" bestFit="1" customWidth="1"/>
    <col min="5383" max="5393" width="3.28515625" style="34" customWidth="1"/>
    <col min="5394" max="5394" width="3.7109375" style="34" bestFit="1" customWidth="1"/>
    <col min="5395" max="5396" width="3.28515625" style="34" customWidth="1"/>
    <col min="5397" max="5397" width="4.28515625" style="34" customWidth="1"/>
    <col min="5398" max="5399" width="5.7109375" style="34" bestFit="1" customWidth="1"/>
    <col min="5400" max="5400" width="3.7109375" style="34" bestFit="1" customWidth="1"/>
    <col min="5401" max="5409" width="3.85546875" style="34" customWidth="1"/>
    <col min="5410" max="5412" width="4.7109375" style="34" customWidth="1"/>
    <col min="5413" max="5634" width="9.140625" style="34"/>
    <col min="5635" max="5635" width="4.140625" style="34" customWidth="1"/>
    <col min="5636" max="5636" width="24.140625" style="34" bestFit="1" customWidth="1"/>
    <col min="5637" max="5637" width="12.7109375" style="34" customWidth="1"/>
    <col min="5638" max="5638" width="3.7109375" style="34" bestFit="1" customWidth="1"/>
    <col min="5639" max="5649" width="3.28515625" style="34" customWidth="1"/>
    <col min="5650" max="5650" width="3.7109375" style="34" bestFit="1" customWidth="1"/>
    <col min="5651" max="5652" width="3.28515625" style="34" customWidth="1"/>
    <col min="5653" max="5653" width="4.28515625" style="34" customWidth="1"/>
    <col min="5654" max="5655" width="5.7109375" style="34" bestFit="1" customWidth="1"/>
    <col min="5656" max="5656" width="3.7109375" style="34" bestFit="1" customWidth="1"/>
    <col min="5657" max="5665" width="3.85546875" style="34" customWidth="1"/>
    <col min="5666" max="5668" width="4.7109375" style="34" customWidth="1"/>
    <col min="5669" max="5890" width="9.140625" style="34"/>
    <col min="5891" max="5891" width="4.140625" style="34" customWidth="1"/>
    <col min="5892" max="5892" width="24.140625" style="34" bestFit="1" customWidth="1"/>
    <col min="5893" max="5893" width="12.7109375" style="34" customWidth="1"/>
    <col min="5894" max="5894" width="3.7109375" style="34" bestFit="1" customWidth="1"/>
    <col min="5895" max="5905" width="3.28515625" style="34" customWidth="1"/>
    <col min="5906" max="5906" width="3.7109375" style="34" bestFit="1" customWidth="1"/>
    <col min="5907" max="5908" width="3.28515625" style="34" customWidth="1"/>
    <col min="5909" max="5909" width="4.28515625" style="34" customWidth="1"/>
    <col min="5910" max="5911" width="5.7109375" style="34" bestFit="1" customWidth="1"/>
    <col min="5912" max="5912" width="3.7109375" style="34" bestFit="1" customWidth="1"/>
    <col min="5913" max="5921" width="3.85546875" style="34" customWidth="1"/>
    <col min="5922" max="5924" width="4.7109375" style="34" customWidth="1"/>
    <col min="5925" max="6146" width="9.140625" style="34"/>
    <col min="6147" max="6147" width="4.140625" style="34" customWidth="1"/>
    <col min="6148" max="6148" width="24.140625" style="34" bestFit="1" customWidth="1"/>
    <col min="6149" max="6149" width="12.7109375" style="34" customWidth="1"/>
    <col min="6150" max="6150" width="3.7109375" style="34" bestFit="1" customWidth="1"/>
    <col min="6151" max="6161" width="3.28515625" style="34" customWidth="1"/>
    <col min="6162" max="6162" width="3.7109375" style="34" bestFit="1" customWidth="1"/>
    <col min="6163" max="6164" width="3.28515625" style="34" customWidth="1"/>
    <col min="6165" max="6165" width="4.28515625" style="34" customWidth="1"/>
    <col min="6166" max="6167" width="5.7109375" style="34" bestFit="1" customWidth="1"/>
    <col min="6168" max="6168" width="3.7109375" style="34" bestFit="1" customWidth="1"/>
    <col min="6169" max="6177" width="3.85546875" style="34" customWidth="1"/>
    <col min="6178" max="6180" width="4.7109375" style="34" customWidth="1"/>
    <col min="6181" max="6402" width="9.140625" style="34"/>
    <col min="6403" max="6403" width="4.140625" style="34" customWidth="1"/>
    <col min="6404" max="6404" width="24.140625" style="34" bestFit="1" customWidth="1"/>
    <col min="6405" max="6405" width="12.7109375" style="34" customWidth="1"/>
    <col min="6406" max="6406" width="3.7109375" style="34" bestFit="1" customWidth="1"/>
    <col min="6407" max="6417" width="3.28515625" style="34" customWidth="1"/>
    <col min="6418" max="6418" width="3.7109375" style="34" bestFit="1" customWidth="1"/>
    <col min="6419" max="6420" width="3.28515625" style="34" customWidth="1"/>
    <col min="6421" max="6421" width="4.28515625" style="34" customWidth="1"/>
    <col min="6422" max="6423" width="5.7109375" style="34" bestFit="1" customWidth="1"/>
    <col min="6424" max="6424" width="3.7109375" style="34" bestFit="1" customWidth="1"/>
    <col min="6425" max="6433" width="3.85546875" style="34" customWidth="1"/>
    <col min="6434" max="6436" width="4.7109375" style="34" customWidth="1"/>
    <col min="6437" max="6658" width="9.140625" style="34"/>
    <col min="6659" max="6659" width="4.140625" style="34" customWidth="1"/>
    <col min="6660" max="6660" width="24.140625" style="34" bestFit="1" customWidth="1"/>
    <col min="6661" max="6661" width="12.7109375" style="34" customWidth="1"/>
    <col min="6662" max="6662" width="3.7109375" style="34" bestFit="1" customWidth="1"/>
    <col min="6663" max="6673" width="3.28515625" style="34" customWidth="1"/>
    <col min="6674" max="6674" width="3.7109375" style="34" bestFit="1" customWidth="1"/>
    <col min="6675" max="6676" width="3.28515625" style="34" customWidth="1"/>
    <col min="6677" max="6677" width="4.28515625" style="34" customWidth="1"/>
    <col min="6678" max="6679" width="5.7109375" style="34" bestFit="1" customWidth="1"/>
    <col min="6680" max="6680" width="3.7109375" style="34" bestFit="1" customWidth="1"/>
    <col min="6681" max="6689" width="3.85546875" style="34" customWidth="1"/>
    <col min="6690" max="6692" width="4.7109375" style="34" customWidth="1"/>
    <col min="6693" max="6914" width="9.140625" style="34"/>
    <col min="6915" max="6915" width="4.140625" style="34" customWidth="1"/>
    <col min="6916" max="6916" width="24.140625" style="34" bestFit="1" customWidth="1"/>
    <col min="6917" max="6917" width="12.7109375" style="34" customWidth="1"/>
    <col min="6918" max="6918" width="3.7109375" style="34" bestFit="1" customWidth="1"/>
    <col min="6919" max="6929" width="3.28515625" style="34" customWidth="1"/>
    <col min="6930" max="6930" width="3.7109375" style="34" bestFit="1" customWidth="1"/>
    <col min="6931" max="6932" width="3.28515625" style="34" customWidth="1"/>
    <col min="6933" max="6933" width="4.28515625" style="34" customWidth="1"/>
    <col min="6934" max="6935" width="5.7109375" style="34" bestFit="1" customWidth="1"/>
    <col min="6936" max="6936" width="3.7109375" style="34" bestFit="1" customWidth="1"/>
    <col min="6937" max="6945" width="3.85546875" style="34" customWidth="1"/>
    <col min="6946" max="6948" width="4.7109375" style="34" customWidth="1"/>
    <col min="6949" max="7170" width="9.140625" style="34"/>
    <col min="7171" max="7171" width="4.140625" style="34" customWidth="1"/>
    <col min="7172" max="7172" width="24.140625" style="34" bestFit="1" customWidth="1"/>
    <col min="7173" max="7173" width="12.7109375" style="34" customWidth="1"/>
    <col min="7174" max="7174" width="3.7109375" style="34" bestFit="1" customWidth="1"/>
    <col min="7175" max="7185" width="3.28515625" style="34" customWidth="1"/>
    <col min="7186" max="7186" width="3.7109375" style="34" bestFit="1" customWidth="1"/>
    <col min="7187" max="7188" width="3.28515625" style="34" customWidth="1"/>
    <col min="7189" max="7189" width="4.28515625" style="34" customWidth="1"/>
    <col min="7190" max="7191" width="5.7109375" style="34" bestFit="1" customWidth="1"/>
    <col min="7192" max="7192" width="3.7109375" style="34" bestFit="1" customWidth="1"/>
    <col min="7193" max="7201" width="3.85546875" style="34" customWidth="1"/>
    <col min="7202" max="7204" width="4.7109375" style="34" customWidth="1"/>
    <col min="7205" max="7426" width="9.140625" style="34"/>
    <col min="7427" max="7427" width="4.140625" style="34" customWidth="1"/>
    <col min="7428" max="7428" width="24.140625" style="34" bestFit="1" customWidth="1"/>
    <col min="7429" max="7429" width="12.7109375" style="34" customWidth="1"/>
    <col min="7430" max="7430" width="3.7109375" style="34" bestFit="1" customWidth="1"/>
    <col min="7431" max="7441" width="3.28515625" style="34" customWidth="1"/>
    <col min="7442" max="7442" width="3.7109375" style="34" bestFit="1" customWidth="1"/>
    <col min="7443" max="7444" width="3.28515625" style="34" customWidth="1"/>
    <col min="7445" max="7445" width="4.28515625" style="34" customWidth="1"/>
    <col min="7446" max="7447" width="5.7109375" style="34" bestFit="1" customWidth="1"/>
    <col min="7448" max="7448" width="3.7109375" style="34" bestFit="1" customWidth="1"/>
    <col min="7449" max="7457" width="3.85546875" style="34" customWidth="1"/>
    <col min="7458" max="7460" width="4.7109375" style="34" customWidth="1"/>
    <col min="7461" max="7682" width="9.140625" style="34"/>
    <col min="7683" max="7683" width="4.140625" style="34" customWidth="1"/>
    <col min="7684" max="7684" width="24.140625" style="34" bestFit="1" customWidth="1"/>
    <col min="7685" max="7685" width="12.7109375" style="34" customWidth="1"/>
    <col min="7686" max="7686" width="3.7109375" style="34" bestFit="1" customWidth="1"/>
    <col min="7687" max="7697" width="3.28515625" style="34" customWidth="1"/>
    <col min="7698" max="7698" width="3.7109375" style="34" bestFit="1" customWidth="1"/>
    <col min="7699" max="7700" width="3.28515625" style="34" customWidth="1"/>
    <col min="7701" max="7701" width="4.28515625" style="34" customWidth="1"/>
    <col min="7702" max="7703" width="5.7109375" style="34" bestFit="1" customWidth="1"/>
    <col min="7704" max="7704" width="3.7109375" style="34" bestFit="1" customWidth="1"/>
    <col min="7705" max="7713" width="3.85546875" style="34" customWidth="1"/>
    <col min="7714" max="7716" width="4.7109375" style="34" customWidth="1"/>
    <col min="7717" max="7938" width="9.140625" style="34"/>
    <col min="7939" max="7939" width="4.140625" style="34" customWidth="1"/>
    <col min="7940" max="7940" width="24.140625" style="34" bestFit="1" customWidth="1"/>
    <col min="7941" max="7941" width="12.7109375" style="34" customWidth="1"/>
    <col min="7942" max="7942" width="3.7109375" style="34" bestFit="1" customWidth="1"/>
    <col min="7943" max="7953" width="3.28515625" style="34" customWidth="1"/>
    <col min="7954" max="7954" width="3.7109375" style="34" bestFit="1" customWidth="1"/>
    <col min="7955" max="7956" width="3.28515625" style="34" customWidth="1"/>
    <col min="7957" max="7957" width="4.28515625" style="34" customWidth="1"/>
    <col min="7958" max="7959" width="5.7109375" style="34" bestFit="1" customWidth="1"/>
    <col min="7960" max="7960" width="3.7109375" style="34" bestFit="1" customWidth="1"/>
    <col min="7961" max="7969" width="3.85546875" style="34" customWidth="1"/>
    <col min="7970" max="7972" width="4.7109375" style="34" customWidth="1"/>
    <col min="7973" max="8194" width="9.140625" style="34"/>
    <col min="8195" max="8195" width="4.140625" style="34" customWidth="1"/>
    <col min="8196" max="8196" width="24.140625" style="34" bestFit="1" customWidth="1"/>
    <col min="8197" max="8197" width="12.7109375" style="34" customWidth="1"/>
    <col min="8198" max="8198" width="3.7109375" style="34" bestFit="1" customWidth="1"/>
    <col min="8199" max="8209" width="3.28515625" style="34" customWidth="1"/>
    <col min="8210" max="8210" width="3.7109375" style="34" bestFit="1" customWidth="1"/>
    <col min="8211" max="8212" width="3.28515625" style="34" customWidth="1"/>
    <col min="8213" max="8213" width="4.28515625" style="34" customWidth="1"/>
    <col min="8214" max="8215" width="5.7109375" style="34" bestFit="1" customWidth="1"/>
    <col min="8216" max="8216" width="3.7109375" style="34" bestFit="1" customWidth="1"/>
    <col min="8217" max="8225" width="3.85546875" style="34" customWidth="1"/>
    <col min="8226" max="8228" width="4.7109375" style="34" customWidth="1"/>
    <col min="8229" max="8450" width="9.140625" style="34"/>
    <col min="8451" max="8451" width="4.140625" style="34" customWidth="1"/>
    <col min="8452" max="8452" width="24.140625" style="34" bestFit="1" customWidth="1"/>
    <col min="8453" max="8453" width="12.7109375" style="34" customWidth="1"/>
    <col min="8454" max="8454" width="3.7109375" style="34" bestFit="1" customWidth="1"/>
    <col min="8455" max="8465" width="3.28515625" style="34" customWidth="1"/>
    <col min="8466" max="8466" width="3.7109375" style="34" bestFit="1" customWidth="1"/>
    <col min="8467" max="8468" width="3.28515625" style="34" customWidth="1"/>
    <col min="8469" max="8469" width="4.28515625" style="34" customWidth="1"/>
    <col min="8470" max="8471" width="5.7109375" style="34" bestFit="1" customWidth="1"/>
    <col min="8472" max="8472" width="3.7109375" style="34" bestFit="1" customWidth="1"/>
    <col min="8473" max="8481" width="3.85546875" style="34" customWidth="1"/>
    <col min="8482" max="8484" width="4.7109375" style="34" customWidth="1"/>
    <col min="8485" max="8706" width="9.140625" style="34"/>
    <col min="8707" max="8707" width="4.140625" style="34" customWidth="1"/>
    <col min="8708" max="8708" width="24.140625" style="34" bestFit="1" customWidth="1"/>
    <col min="8709" max="8709" width="12.7109375" style="34" customWidth="1"/>
    <col min="8710" max="8710" width="3.7109375" style="34" bestFit="1" customWidth="1"/>
    <col min="8711" max="8721" width="3.28515625" style="34" customWidth="1"/>
    <col min="8722" max="8722" width="3.7109375" style="34" bestFit="1" customWidth="1"/>
    <col min="8723" max="8724" width="3.28515625" style="34" customWidth="1"/>
    <col min="8725" max="8725" width="4.28515625" style="34" customWidth="1"/>
    <col min="8726" max="8727" width="5.7109375" style="34" bestFit="1" customWidth="1"/>
    <col min="8728" max="8728" width="3.7109375" style="34" bestFit="1" customWidth="1"/>
    <col min="8729" max="8737" width="3.85546875" style="34" customWidth="1"/>
    <col min="8738" max="8740" width="4.7109375" style="34" customWidth="1"/>
    <col min="8741" max="8962" width="9.140625" style="34"/>
    <col min="8963" max="8963" width="4.140625" style="34" customWidth="1"/>
    <col min="8964" max="8964" width="24.140625" style="34" bestFit="1" customWidth="1"/>
    <col min="8965" max="8965" width="12.7109375" style="34" customWidth="1"/>
    <col min="8966" max="8966" width="3.7109375" style="34" bestFit="1" customWidth="1"/>
    <col min="8967" max="8977" width="3.28515625" style="34" customWidth="1"/>
    <col min="8978" max="8978" width="3.7109375" style="34" bestFit="1" customWidth="1"/>
    <col min="8979" max="8980" width="3.28515625" style="34" customWidth="1"/>
    <col min="8981" max="8981" width="4.28515625" style="34" customWidth="1"/>
    <col min="8982" max="8983" width="5.7109375" style="34" bestFit="1" customWidth="1"/>
    <col min="8984" max="8984" width="3.7109375" style="34" bestFit="1" customWidth="1"/>
    <col min="8985" max="8993" width="3.85546875" style="34" customWidth="1"/>
    <col min="8994" max="8996" width="4.7109375" style="34" customWidth="1"/>
    <col min="8997" max="9218" width="9.140625" style="34"/>
    <col min="9219" max="9219" width="4.140625" style="34" customWidth="1"/>
    <col min="9220" max="9220" width="24.140625" style="34" bestFit="1" customWidth="1"/>
    <col min="9221" max="9221" width="12.7109375" style="34" customWidth="1"/>
    <col min="9222" max="9222" width="3.7109375" style="34" bestFit="1" customWidth="1"/>
    <col min="9223" max="9233" width="3.28515625" style="34" customWidth="1"/>
    <col min="9234" max="9234" width="3.7109375" style="34" bestFit="1" customWidth="1"/>
    <col min="9235" max="9236" width="3.28515625" style="34" customWidth="1"/>
    <col min="9237" max="9237" width="4.28515625" style="34" customWidth="1"/>
    <col min="9238" max="9239" width="5.7109375" style="34" bestFit="1" customWidth="1"/>
    <col min="9240" max="9240" width="3.7109375" style="34" bestFit="1" customWidth="1"/>
    <col min="9241" max="9249" width="3.85546875" style="34" customWidth="1"/>
    <col min="9250" max="9252" width="4.7109375" style="34" customWidth="1"/>
    <col min="9253" max="9474" width="9.140625" style="34"/>
    <col min="9475" max="9475" width="4.140625" style="34" customWidth="1"/>
    <col min="9476" max="9476" width="24.140625" style="34" bestFit="1" customWidth="1"/>
    <col min="9477" max="9477" width="12.7109375" style="34" customWidth="1"/>
    <col min="9478" max="9478" width="3.7109375" style="34" bestFit="1" customWidth="1"/>
    <col min="9479" max="9489" width="3.28515625" style="34" customWidth="1"/>
    <col min="9490" max="9490" width="3.7109375" style="34" bestFit="1" customWidth="1"/>
    <col min="9491" max="9492" width="3.28515625" style="34" customWidth="1"/>
    <col min="9493" max="9493" width="4.28515625" style="34" customWidth="1"/>
    <col min="9494" max="9495" width="5.7109375" style="34" bestFit="1" customWidth="1"/>
    <col min="9496" max="9496" width="3.7109375" style="34" bestFit="1" customWidth="1"/>
    <col min="9497" max="9505" width="3.85546875" style="34" customWidth="1"/>
    <col min="9506" max="9508" width="4.7109375" style="34" customWidth="1"/>
    <col min="9509" max="9730" width="9.140625" style="34"/>
    <col min="9731" max="9731" width="4.140625" style="34" customWidth="1"/>
    <col min="9732" max="9732" width="24.140625" style="34" bestFit="1" customWidth="1"/>
    <col min="9733" max="9733" width="12.7109375" style="34" customWidth="1"/>
    <col min="9734" max="9734" width="3.7109375" style="34" bestFit="1" customWidth="1"/>
    <col min="9735" max="9745" width="3.28515625" style="34" customWidth="1"/>
    <col min="9746" max="9746" width="3.7109375" style="34" bestFit="1" customWidth="1"/>
    <col min="9747" max="9748" width="3.28515625" style="34" customWidth="1"/>
    <col min="9749" max="9749" width="4.28515625" style="34" customWidth="1"/>
    <col min="9750" max="9751" width="5.7109375" style="34" bestFit="1" customWidth="1"/>
    <col min="9752" max="9752" width="3.7109375" style="34" bestFit="1" customWidth="1"/>
    <col min="9753" max="9761" width="3.85546875" style="34" customWidth="1"/>
    <col min="9762" max="9764" width="4.7109375" style="34" customWidth="1"/>
    <col min="9765" max="9986" width="9.140625" style="34"/>
    <col min="9987" max="9987" width="4.140625" style="34" customWidth="1"/>
    <col min="9988" max="9988" width="24.140625" style="34" bestFit="1" customWidth="1"/>
    <col min="9989" max="9989" width="12.7109375" style="34" customWidth="1"/>
    <col min="9990" max="9990" width="3.7109375" style="34" bestFit="1" customWidth="1"/>
    <col min="9991" max="10001" width="3.28515625" style="34" customWidth="1"/>
    <col min="10002" max="10002" width="3.7109375" style="34" bestFit="1" customWidth="1"/>
    <col min="10003" max="10004" width="3.28515625" style="34" customWidth="1"/>
    <col min="10005" max="10005" width="4.28515625" style="34" customWidth="1"/>
    <col min="10006" max="10007" width="5.7109375" style="34" bestFit="1" customWidth="1"/>
    <col min="10008" max="10008" width="3.7109375" style="34" bestFit="1" customWidth="1"/>
    <col min="10009" max="10017" width="3.85546875" style="34" customWidth="1"/>
    <col min="10018" max="10020" width="4.7109375" style="34" customWidth="1"/>
    <col min="10021" max="10242" width="9.140625" style="34"/>
    <col min="10243" max="10243" width="4.140625" style="34" customWidth="1"/>
    <col min="10244" max="10244" width="24.140625" style="34" bestFit="1" customWidth="1"/>
    <col min="10245" max="10245" width="12.7109375" style="34" customWidth="1"/>
    <col min="10246" max="10246" width="3.7109375" style="34" bestFit="1" customWidth="1"/>
    <col min="10247" max="10257" width="3.28515625" style="34" customWidth="1"/>
    <col min="10258" max="10258" width="3.7109375" style="34" bestFit="1" customWidth="1"/>
    <col min="10259" max="10260" width="3.28515625" style="34" customWidth="1"/>
    <col min="10261" max="10261" width="4.28515625" style="34" customWidth="1"/>
    <col min="10262" max="10263" width="5.7109375" style="34" bestFit="1" customWidth="1"/>
    <col min="10264" max="10264" width="3.7109375" style="34" bestFit="1" customWidth="1"/>
    <col min="10265" max="10273" width="3.85546875" style="34" customWidth="1"/>
    <col min="10274" max="10276" width="4.7109375" style="34" customWidth="1"/>
    <col min="10277" max="10498" width="9.140625" style="34"/>
    <col min="10499" max="10499" width="4.140625" style="34" customWidth="1"/>
    <col min="10500" max="10500" width="24.140625" style="34" bestFit="1" customWidth="1"/>
    <col min="10501" max="10501" width="12.7109375" style="34" customWidth="1"/>
    <col min="10502" max="10502" width="3.7109375" style="34" bestFit="1" customWidth="1"/>
    <col min="10503" max="10513" width="3.28515625" style="34" customWidth="1"/>
    <col min="10514" max="10514" width="3.7109375" style="34" bestFit="1" customWidth="1"/>
    <col min="10515" max="10516" width="3.28515625" style="34" customWidth="1"/>
    <col min="10517" max="10517" width="4.28515625" style="34" customWidth="1"/>
    <col min="10518" max="10519" width="5.7109375" style="34" bestFit="1" customWidth="1"/>
    <col min="10520" max="10520" width="3.7109375" style="34" bestFit="1" customWidth="1"/>
    <col min="10521" max="10529" width="3.85546875" style="34" customWidth="1"/>
    <col min="10530" max="10532" width="4.7109375" style="34" customWidth="1"/>
    <col min="10533" max="10754" width="9.140625" style="34"/>
    <col min="10755" max="10755" width="4.140625" style="34" customWidth="1"/>
    <col min="10756" max="10756" width="24.140625" style="34" bestFit="1" customWidth="1"/>
    <col min="10757" max="10757" width="12.7109375" style="34" customWidth="1"/>
    <col min="10758" max="10758" width="3.7109375" style="34" bestFit="1" customWidth="1"/>
    <col min="10759" max="10769" width="3.28515625" style="34" customWidth="1"/>
    <col min="10770" max="10770" width="3.7109375" style="34" bestFit="1" customWidth="1"/>
    <col min="10771" max="10772" width="3.28515625" style="34" customWidth="1"/>
    <col min="10773" max="10773" width="4.28515625" style="34" customWidth="1"/>
    <col min="10774" max="10775" width="5.7109375" style="34" bestFit="1" customWidth="1"/>
    <col min="10776" max="10776" width="3.7109375" style="34" bestFit="1" customWidth="1"/>
    <col min="10777" max="10785" width="3.85546875" style="34" customWidth="1"/>
    <col min="10786" max="10788" width="4.7109375" style="34" customWidth="1"/>
    <col min="10789" max="11010" width="9.140625" style="34"/>
    <col min="11011" max="11011" width="4.140625" style="34" customWidth="1"/>
    <col min="11012" max="11012" width="24.140625" style="34" bestFit="1" customWidth="1"/>
    <col min="11013" max="11013" width="12.7109375" style="34" customWidth="1"/>
    <col min="11014" max="11014" width="3.7109375" style="34" bestFit="1" customWidth="1"/>
    <col min="11015" max="11025" width="3.28515625" style="34" customWidth="1"/>
    <col min="11026" max="11026" width="3.7109375" style="34" bestFit="1" customWidth="1"/>
    <col min="11027" max="11028" width="3.28515625" style="34" customWidth="1"/>
    <col min="11029" max="11029" width="4.28515625" style="34" customWidth="1"/>
    <col min="11030" max="11031" width="5.7109375" style="34" bestFit="1" customWidth="1"/>
    <col min="11032" max="11032" width="3.7109375" style="34" bestFit="1" customWidth="1"/>
    <col min="11033" max="11041" width="3.85546875" style="34" customWidth="1"/>
    <col min="11042" max="11044" width="4.7109375" style="34" customWidth="1"/>
    <col min="11045" max="11266" width="9.140625" style="34"/>
    <col min="11267" max="11267" width="4.140625" style="34" customWidth="1"/>
    <col min="11268" max="11268" width="24.140625" style="34" bestFit="1" customWidth="1"/>
    <col min="11269" max="11269" width="12.7109375" style="34" customWidth="1"/>
    <col min="11270" max="11270" width="3.7109375" style="34" bestFit="1" customWidth="1"/>
    <col min="11271" max="11281" width="3.28515625" style="34" customWidth="1"/>
    <col min="11282" max="11282" width="3.7109375" style="34" bestFit="1" customWidth="1"/>
    <col min="11283" max="11284" width="3.28515625" style="34" customWidth="1"/>
    <col min="11285" max="11285" width="4.28515625" style="34" customWidth="1"/>
    <col min="11286" max="11287" width="5.7109375" style="34" bestFit="1" customWidth="1"/>
    <col min="11288" max="11288" width="3.7109375" style="34" bestFit="1" customWidth="1"/>
    <col min="11289" max="11297" width="3.85546875" style="34" customWidth="1"/>
    <col min="11298" max="11300" width="4.7109375" style="34" customWidth="1"/>
    <col min="11301" max="11522" width="9.140625" style="34"/>
    <col min="11523" max="11523" width="4.140625" style="34" customWidth="1"/>
    <col min="11524" max="11524" width="24.140625" style="34" bestFit="1" customWidth="1"/>
    <col min="11525" max="11525" width="12.7109375" style="34" customWidth="1"/>
    <col min="11526" max="11526" width="3.7109375" style="34" bestFit="1" customWidth="1"/>
    <col min="11527" max="11537" width="3.28515625" style="34" customWidth="1"/>
    <col min="11538" max="11538" width="3.7109375" style="34" bestFit="1" customWidth="1"/>
    <col min="11539" max="11540" width="3.28515625" style="34" customWidth="1"/>
    <col min="11541" max="11541" width="4.28515625" style="34" customWidth="1"/>
    <col min="11542" max="11543" width="5.7109375" style="34" bestFit="1" customWidth="1"/>
    <col min="11544" max="11544" width="3.7109375" style="34" bestFit="1" customWidth="1"/>
    <col min="11545" max="11553" width="3.85546875" style="34" customWidth="1"/>
    <col min="11554" max="11556" width="4.7109375" style="34" customWidth="1"/>
    <col min="11557" max="11778" width="9.140625" style="34"/>
    <col min="11779" max="11779" width="4.140625" style="34" customWidth="1"/>
    <col min="11780" max="11780" width="24.140625" style="34" bestFit="1" customWidth="1"/>
    <col min="11781" max="11781" width="12.7109375" style="34" customWidth="1"/>
    <col min="11782" max="11782" width="3.7109375" style="34" bestFit="1" customWidth="1"/>
    <col min="11783" max="11793" width="3.28515625" style="34" customWidth="1"/>
    <col min="11794" max="11794" width="3.7109375" style="34" bestFit="1" customWidth="1"/>
    <col min="11795" max="11796" width="3.28515625" style="34" customWidth="1"/>
    <col min="11797" max="11797" width="4.28515625" style="34" customWidth="1"/>
    <col min="11798" max="11799" width="5.7109375" style="34" bestFit="1" customWidth="1"/>
    <col min="11800" max="11800" width="3.7109375" style="34" bestFit="1" customWidth="1"/>
    <col min="11801" max="11809" width="3.85546875" style="34" customWidth="1"/>
    <col min="11810" max="11812" width="4.7109375" style="34" customWidth="1"/>
    <col min="11813" max="12034" width="9.140625" style="34"/>
    <col min="12035" max="12035" width="4.140625" style="34" customWidth="1"/>
    <col min="12036" max="12036" width="24.140625" style="34" bestFit="1" customWidth="1"/>
    <col min="12037" max="12037" width="12.7109375" style="34" customWidth="1"/>
    <col min="12038" max="12038" width="3.7109375" style="34" bestFit="1" customWidth="1"/>
    <col min="12039" max="12049" width="3.28515625" style="34" customWidth="1"/>
    <col min="12050" max="12050" width="3.7109375" style="34" bestFit="1" customWidth="1"/>
    <col min="12051" max="12052" width="3.28515625" style="34" customWidth="1"/>
    <col min="12053" max="12053" width="4.28515625" style="34" customWidth="1"/>
    <col min="12054" max="12055" width="5.7109375" style="34" bestFit="1" customWidth="1"/>
    <col min="12056" max="12056" width="3.7109375" style="34" bestFit="1" customWidth="1"/>
    <col min="12057" max="12065" width="3.85546875" style="34" customWidth="1"/>
    <col min="12066" max="12068" width="4.7109375" style="34" customWidth="1"/>
    <col min="12069" max="12290" width="9.140625" style="34"/>
    <col min="12291" max="12291" width="4.140625" style="34" customWidth="1"/>
    <col min="12292" max="12292" width="24.140625" style="34" bestFit="1" customWidth="1"/>
    <col min="12293" max="12293" width="12.7109375" style="34" customWidth="1"/>
    <col min="12294" max="12294" width="3.7109375" style="34" bestFit="1" customWidth="1"/>
    <col min="12295" max="12305" width="3.28515625" style="34" customWidth="1"/>
    <col min="12306" max="12306" width="3.7109375" style="34" bestFit="1" customWidth="1"/>
    <col min="12307" max="12308" width="3.28515625" style="34" customWidth="1"/>
    <col min="12309" max="12309" width="4.28515625" style="34" customWidth="1"/>
    <col min="12310" max="12311" width="5.7109375" style="34" bestFit="1" customWidth="1"/>
    <col min="12312" max="12312" width="3.7109375" style="34" bestFit="1" customWidth="1"/>
    <col min="12313" max="12321" width="3.85546875" style="34" customWidth="1"/>
    <col min="12322" max="12324" width="4.7109375" style="34" customWidth="1"/>
    <col min="12325" max="12546" width="9.140625" style="34"/>
    <col min="12547" max="12547" width="4.140625" style="34" customWidth="1"/>
    <col min="12548" max="12548" width="24.140625" style="34" bestFit="1" customWidth="1"/>
    <col min="12549" max="12549" width="12.7109375" style="34" customWidth="1"/>
    <col min="12550" max="12550" width="3.7109375" style="34" bestFit="1" customWidth="1"/>
    <col min="12551" max="12561" width="3.28515625" style="34" customWidth="1"/>
    <col min="12562" max="12562" width="3.7109375" style="34" bestFit="1" customWidth="1"/>
    <col min="12563" max="12564" width="3.28515625" style="34" customWidth="1"/>
    <col min="12565" max="12565" width="4.28515625" style="34" customWidth="1"/>
    <col min="12566" max="12567" width="5.7109375" style="34" bestFit="1" customWidth="1"/>
    <col min="12568" max="12568" width="3.7109375" style="34" bestFit="1" customWidth="1"/>
    <col min="12569" max="12577" width="3.85546875" style="34" customWidth="1"/>
    <col min="12578" max="12580" width="4.7109375" style="34" customWidth="1"/>
    <col min="12581" max="12802" width="9.140625" style="34"/>
    <col min="12803" max="12803" width="4.140625" style="34" customWidth="1"/>
    <col min="12804" max="12804" width="24.140625" style="34" bestFit="1" customWidth="1"/>
    <col min="12805" max="12805" width="12.7109375" style="34" customWidth="1"/>
    <col min="12806" max="12806" width="3.7109375" style="34" bestFit="1" customWidth="1"/>
    <col min="12807" max="12817" width="3.28515625" style="34" customWidth="1"/>
    <col min="12818" max="12818" width="3.7109375" style="34" bestFit="1" customWidth="1"/>
    <col min="12819" max="12820" width="3.28515625" style="34" customWidth="1"/>
    <col min="12821" max="12821" width="4.28515625" style="34" customWidth="1"/>
    <col min="12822" max="12823" width="5.7109375" style="34" bestFit="1" customWidth="1"/>
    <col min="12824" max="12824" width="3.7109375" style="34" bestFit="1" customWidth="1"/>
    <col min="12825" max="12833" width="3.85546875" style="34" customWidth="1"/>
    <col min="12834" max="12836" width="4.7109375" style="34" customWidth="1"/>
    <col min="12837" max="13058" width="9.140625" style="34"/>
    <col min="13059" max="13059" width="4.140625" style="34" customWidth="1"/>
    <col min="13060" max="13060" width="24.140625" style="34" bestFit="1" customWidth="1"/>
    <col min="13061" max="13061" width="12.7109375" style="34" customWidth="1"/>
    <col min="13062" max="13062" width="3.7109375" style="34" bestFit="1" customWidth="1"/>
    <col min="13063" max="13073" width="3.28515625" style="34" customWidth="1"/>
    <col min="13074" max="13074" width="3.7109375" style="34" bestFit="1" customWidth="1"/>
    <col min="13075" max="13076" width="3.28515625" style="34" customWidth="1"/>
    <col min="13077" max="13077" width="4.28515625" style="34" customWidth="1"/>
    <col min="13078" max="13079" width="5.7109375" style="34" bestFit="1" customWidth="1"/>
    <col min="13080" max="13080" width="3.7109375" style="34" bestFit="1" customWidth="1"/>
    <col min="13081" max="13089" width="3.85546875" style="34" customWidth="1"/>
    <col min="13090" max="13092" width="4.7109375" style="34" customWidth="1"/>
    <col min="13093" max="13314" width="9.140625" style="34"/>
    <col min="13315" max="13315" width="4.140625" style="34" customWidth="1"/>
    <col min="13316" max="13316" width="24.140625" style="34" bestFit="1" customWidth="1"/>
    <col min="13317" max="13317" width="12.7109375" style="34" customWidth="1"/>
    <col min="13318" max="13318" width="3.7109375" style="34" bestFit="1" customWidth="1"/>
    <col min="13319" max="13329" width="3.28515625" style="34" customWidth="1"/>
    <col min="13330" max="13330" width="3.7109375" style="34" bestFit="1" customWidth="1"/>
    <col min="13331" max="13332" width="3.28515625" style="34" customWidth="1"/>
    <col min="13333" max="13333" width="4.28515625" style="34" customWidth="1"/>
    <col min="13334" max="13335" width="5.7109375" style="34" bestFit="1" customWidth="1"/>
    <col min="13336" max="13336" width="3.7109375" style="34" bestFit="1" customWidth="1"/>
    <col min="13337" max="13345" width="3.85546875" style="34" customWidth="1"/>
    <col min="13346" max="13348" width="4.7109375" style="34" customWidth="1"/>
    <col min="13349" max="13570" width="9.140625" style="34"/>
    <col min="13571" max="13571" width="4.140625" style="34" customWidth="1"/>
    <col min="13572" max="13572" width="24.140625" style="34" bestFit="1" customWidth="1"/>
    <col min="13573" max="13573" width="12.7109375" style="34" customWidth="1"/>
    <col min="13574" max="13574" width="3.7109375" style="34" bestFit="1" customWidth="1"/>
    <col min="13575" max="13585" width="3.28515625" style="34" customWidth="1"/>
    <col min="13586" max="13586" width="3.7109375" style="34" bestFit="1" customWidth="1"/>
    <col min="13587" max="13588" width="3.28515625" style="34" customWidth="1"/>
    <col min="13589" max="13589" width="4.28515625" style="34" customWidth="1"/>
    <col min="13590" max="13591" width="5.7109375" style="34" bestFit="1" customWidth="1"/>
    <col min="13592" max="13592" width="3.7109375" style="34" bestFit="1" customWidth="1"/>
    <col min="13593" max="13601" width="3.85546875" style="34" customWidth="1"/>
    <col min="13602" max="13604" width="4.7109375" style="34" customWidth="1"/>
    <col min="13605" max="13826" width="9.140625" style="34"/>
    <col min="13827" max="13827" width="4.140625" style="34" customWidth="1"/>
    <col min="13828" max="13828" width="24.140625" style="34" bestFit="1" customWidth="1"/>
    <col min="13829" max="13829" width="12.7109375" style="34" customWidth="1"/>
    <col min="13830" max="13830" width="3.7109375" style="34" bestFit="1" customWidth="1"/>
    <col min="13831" max="13841" width="3.28515625" style="34" customWidth="1"/>
    <col min="13842" max="13842" width="3.7109375" style="34" bestFit="1" customWidth="1"/>
    <col min="13843" max="13844" width="3.28515625" style="34" customWidth="1"/>
    <col min="13845" max="13845" width="4.28515625" style="34" customWidth="1"/>
    <col min="13846" max="13847" width="5.7109375" style="34" bestFit="1" customWidth="1"/>
    <col min="13848" max="13848" width="3.7109375" style="34" bestFit="1" customWidth="1"/>
    <col min="13849" max="13857" width="3.85546875" style="34" customWidth="1"/>
    <col min="13858" max="13860" width="4.7109375" style="34" customWidth="1"/>
    <col min="13861" max="14082" width="9.140625" style="34"/>
    <col min="14083" max="14083" width="4.140625" style="34" customWidth="1"/>
    <col min="14084" max="14084" width="24.140625" style="34" bestFit="1" customWidth="1"/>
    <col min="14085" max="14085" width="12.7109375" style="34" customWidth="1"/>
    <col min="14086" max="14086" width="3.7109375" style="34" bestFit="1" customWidth="1"/>
    <col min="14087" max="14097" width="3.28515625" style="34" customWidth="1"/>
    <col min="14098" max="14098" width="3.7109375" style="34" bestFit="1" customWidth="1"/>
    <col min="14099" max="14100" width="3.28515625" style="34" customWidth="1"/>
    <col min="14101" max="14101" width="4.28515625" style="34" customWidth="1"/>
    <col min="14102" max="14103" width="5.7109375" style="34" bestFit="1" customWidth="1"/>
    <col min="14104" max="14104" width="3.7109375" style="34" bestFit="1" customWidth="1"/>
    <col min="14105" max="14113" width="3.85546875" style="34" customWidth="1"/>
    <col min="14114" max="14116" width="4.7109375" style="34" customWidth="1"/>
    <col min="14117" max="14338" width="9.140625" style="34"/>
    <col min="14339" max="14339" width="4.140625" style="34" customWidth="1"/>
    <col min="14340" max="14340" width="24.140625" style="34" bestFit="1" customWidth="1"/>
    <col min="14341" max="14341" width="12.7109375" style="34" customWidth="1"/>
    <col min="14342" max="14342" width="3.7109375" style="34" bestFit="1" customWidth="1"/>
    <col min="14343" max="14353" width="3.28515625" style="34" customWidth="1"/>
    <col min="14354" max="14354" width="3.7109375" style="34" bestFit="1" customWidth="1"/>
    <col min="14355" max="14356" width="3.28515625" style="34" customWidth="1"/>
    <col min="14357" max="14357" width="4.28515625" style="34" customWidth="1"/>
    <col min="14358" max="14359" width="5.7109375" style="34" bestFit="1" customWidth="1"/>
    <col min="14360" max="14360" width="3.7109375" style="34" bestFit="1" customWidth="1"/>
    <col min="14361" max="14369" width="3.85546875" style="34" customWidth="1"/>
    <col min="14370" max="14372" width="4.7109375" style="34" customWidth="1"/>
    <col min="14373" max="14594" width="9.140625" style="34"/>
    <col min="14595" max="14595" width="4.140625" style="34" customWidth="1"/>
    <col min="14596" max="14596" width="24.140625" style="34" bestFit="1" customWidth="1"/>
    <col min="14597" max="14597" width="12.7109375" style="34" customWidth="1"/>
    <col min="14598" max="14598" width="3.7109375" style="34" bestFit="1" customWidth="1"/>
    <col min="14599" max="14609" width="3.28515625" style="34" customWidth="1"/>
    <col min="14610" max="14610" width="3.7109375" style="34" bestFit="1" customWidth="1"/>
    <col min="14611" max="14612" width="3.28515625" style="34" customWidth="1"/>
    <col min="14613" max="14613" width="4.28515625" style="34" customWidth="1"/>
    <col min="14614" max="14615" width="5.7109375" style="34" bestFit="1" customWidth="1"/>
    <col min="14616" max="14616" width="3.7109375" style="34" bestFit="1" customWidth="1"/>
    <col min="14617" max="14625" width="3.85546875" style="34" customWidth="1"/>
    <col min="14626" max="14628" width="4.7109375" style="34" customWidth="1"/>
    <col min="14629" max="14850" width="9.140625" style="34"/>
    <col min="14851" max="14851" width="4.140625" style="34" customWidth="1"/>
    <col min="14852" max="14852" width="24.140625" style="34" bestFit="1" customWidth="1"/>
    <col min="14853" max="14853" width="12.7109375" style="34" customWidth="1"/>
    <col min="14854" max="14854" width="3.7109375" style="34" bestFit="1" customWidth="1"/>
    <col min="14855" max="14865" width="3.28515625" style="34" customWidth="1"/>
    <col min="14866" max="14866" width="3.7109375" style="34" bestFit="1" customWidth="1"/>
    <col min="14867" max="14868" width="3.28515625" style="34" customWidth="1"/>
    <col min="14869" max="14869" width="4.28515625" style="34" customWidth="1"/>
    <col min="14870" max="14871" width="5.7109375" style="34" bestFit="1" customWidth="1"/>
    <col min="14872" max="14872" width="3.7109375" style="34" bestFit="1" customWidth="1"/>
    <col min="14873" max="14881" width="3.85546875" style="34" customWidth="1"/>
    <col min="14882" max="14884" width="4.7109375" style="34" customWidth="1"/>
    <col min="14885" max="15106" width="9.140625" style="34"/>
    <col min="15107" max="15107" width="4.140625" style="34" customWidth="1"/>
    <col min="15108" max="15108" width="24.140625" style="34" bestFit="1" customWidth="1"/>
    <col min="15109" max="15109" width="12.7109375" style="34" customWidth="1"/>
    <col min="15110" max="15110" width="3.7109375" style="34" bestFit="1" customWidth="1"/>
    <col min="15111" max="15121" width="3.28515625" style="34" customWidth="1"/>
    <col min="15122" max="15122" width="3.7109375" style="34" bestFit="1" customWidth="1"/>
    <col min="15123" max="15124" width="3.28515625" style="34" customWidth="1"/>
    <col min="15125" max="15125" width="4.28515625" style="34" customWidth="1"/>
    <col min="15126" max="15127" width="5.7109375" style="34" bestFit="1" customWidth="1"/>
    <col min="15128" max="15128" width="3.7109375" style="34" bestFit="1" customWidth="1"/>
    <col min="15129" max="15137" width="3.85546875" style="34" customWidth="1"/>
    <col min="15138" max="15140" width="4.7109375" style="34" customWidth="1"/>
    <col min="15141" max="15362" width="9.140625" style="34"/>
    <col min="15363" max="15363" width="4.140625" style="34" customWidth="1"/>
    <col min="15364" max="15364" width="24.140625" style="34" bestFit="1" customWidth="1"/>
    <col min="15365" max="15365" width="12.7109375" style="34" customWidth="1"/>
    <col min="15366" max="15366" width="3.7109375" style="34" bestFit="1" customWidth="1"/>
    <col min="15367" max="15377" width="3.28515625" style="34" customWidth="1"/>
    <col min="15378" max="15378" width="3.7109375" style="34" bestFit="1" customWidth="1"/>
    <col min="15379" max="15380" width="3.28515625" style="34" customWidth="1"/>
    <col min="15381" max="15381" width="4.28515625" style="34" customWidth="1"/>
    <col min="15382" max="15383" width="5.7109375" style="34" bestFit="1" customWidth="1"/>
    <col min="15384" max="15384" width="3.7109375" style="34" bestFit="1" customWidth="1"/>
    <col min="15385" max="15393" width="3.85546875" style="34" customWidth="1"/>
    <col min="15394" max="15396" width="4.7109375" style="34" customWidth="1"/>
    <col min="15397" max="15618" width="9.140625" style="34"/>
    <col min="15619" max="15619" width="4.140625" style="34" customWidth="1"/>
    <col min="15620" max="15620" width="24.140625" style="34" bestFit="1" customWidth="1"/>
    <col min="15621" max="15621" width="12.7109375" style="34" customWidth="1"/>
    <col min="15622" max="15622" width="3.7109375" style="34" bestFit="1" customWidth="1"/>
    <col min="15623" max="15633" width="3.28515625" style="34" customWidth="1"/>
    <col min="15634" max="15634" width="3.7109375" style="34" bestFit="1" customWidth="1"/>
    <col min="15635" max="15636" width="3.28515625" style="34" customWidth="1"/>
    <col min="15637" max="15637" width="4.28515625" style="34" customWidth="1"/>
    <col min="15638" max="15639" width="5.7109375" style="34" bestFit="1" customWidth="1"/>
    <col min="15640" max="15640" width="3.7109375" style="34" bestFit="1" customWidth="1"/>
    <col min="15641" max="15649" width="3.85546875" style="34" customWidth="1"/>
    <col min="15650" max="15652" width="4.7109375" style="34" customWidth="1"/>
    <col min="15653" max="15874" width="9.140625" style="34"/>
    <col min="15875" max="15875" width="4.140625" style="34" customWidth="1"/>
    <col min="15876" max="15876" width="24.140625" style="34" bestFit="1" customWidth="1"/>
    <col min="15877" max="15877" width="12.7109375" style="34" customWidth="1"/>
    <col min="15878" max="15878" width="3.7109375" style="34" bestFit="1" customWidth="1"/>
    <col min="15879" max="15889" width="3.28515625" style="34" customWidth="1"/>
    <col min="15890" max="15890" width="3.7109375" style="34" bestFit="1" customWidth="1"/>
    <col min="15891" max="15892" width="3.28515625" style="34" customWidth="1"/>
    <col min="15893" max="15893" width="4.28515625" style="34" customWidth="1"/>
    <col min="15894" max="15895" width="5.7109375" style="34" bestFit="1" customWidth="1"/>
    <col min="15896" max="15896" width="3.7109375" style="34" bestFit="1" customWidth="1"/>
    <col min="15897" max="15905" width="3.85546875" style="34" customWidth="1"/>
    <col min="15906" max="15908" width="4.7109375" style="34" customWidth="1"/>
    <col min="15909" max="16130" width="9.140625" style="34"/>
    <col min="16131" max="16131" width="4.140625" style="34" customWidth="1"/>
    <col min="16132" max="16132" width="24.140625" style="34" bestFit="1" customWidth="1"/>
    <col min="16133" max="16133" width="12.7109375" style="34" customWidth="1"/>
    <col min="16134" max="16134" width="3.7109375" style="34" bestFit="1" customWidth="1"/>
    <col min="16135" max="16145" width="3.28515625" style="34" customWidth="1"/>
    <col min="16146" max="16146" width="3.7109375" style="34" bestFit="1" customWidth="1"/>
    <col min="16147" max="16148" width="3.28515625" style="34" customWidth="1"/>
    <col min="16149" max="16149" width="4.28515625" style="34" customWidth="1"/>
    <col min="16150" max="16151" width="5.7109375" style="34" bestFit="1" customWidth="1"/>
    <col min="16152" max="16152" width="3.7109375" style="34" bestFit="1" customWidth="1"/>
    <col min="16153" max="16161" width="3.85546875" style="34" customWidth="1"/>
    <col min="16162" max="16164" width="4.7109375" style="34" customWidth="1"/>
    <col min="16165" max="16384" width="9.140625" style="34"/>
  </cols>
  <sheetData>
    <row r="1" spans="1:37" ht="144.75" customHeight="1">
      <c r="A1" s="28" t="s">
        <v>19</v>
      </c>
      <c r="B1" s="29" t="s">
        <v>109</v>
      </c>
      <c r="C1" s="29" t="s">
        <v>310</v>
      </c>
      <c r="D1" s="72" t="s">
        <v>280</v>
      </c>
      <c r="E1" s="72" t="s">
        <v>281</v>
      </c>
      <c r="F1" s="72" t="s">
        <v>282</v>
      </c>
      <c r="G1" s="73" t="s">
        <v>283</v>
      </c>
      <c r="H1" s="72" t="s">
        <v>284</v>
      </c>
      <c r="I1" s="74" t="s">
        <v>299</v>
      </c>
      <c r="J1" s="75" t="s">
        <v>32</v>
      </c>
      <c r="K1" s="72" t="s">
        <v>285</v>
      </c>
      <c r="L1" s="72" t="s">
        <v>286</v>
      </c>
      <c r="M1" s="72" t="s">
        <v>287</v>
      </c>
      <c r="N1" s="72" t="s">
        <v>288</v>
      </c>
      <c r="O1" s="74" t="s">
        <v>289</v>
      </c>
      <c r="P1" s="72" t="s">
        <v>290</v>
      </c>
      <c r="Q1" s="72" t="s">
        <v>291</v>
      </c>
      <c r="R1" s="75" t="s">
        <v>32</v>
      </c>
      <c r="S1" s="72" t="s">
        <v>292</v>
      </c>
      <c r="T1" s="72" t="s">
        <v>298</v>
      </c>
      <c r="U1" s="72" t="s">
        <v>223</v>
      </c>
      <c r="V1" s="72" t="s">
        <v>293</v>
      </c>
      <c r="W1" s="72" t="s">
        <v>294</v>
      </c>
      <c r="X1" s="74" t="s">
        <v>295</v>
      </c>
      <c r="Y1" s="74" t="s">
        <v>300</v>
      </c>
      <c r="Z1" s="75" t="s">
        <v>32</v>
      </c>
      <c r="AA1" s="74" t="s">
        <v>296</v>
      </c>
      <c r="AB1" s="74" t="s">
        <v>297</v>
      </c>
      <c r="AC1" s="74" t="s">
        <v>302</v>
      </c>
      <c r="AD1" s="74" t="s">
        <v>303</v>
      </c>
      <c r="AE1" s="74" t="s">
        <v>304</v>
      </c>
      <c r="AF1" s="75" t="s">
        <v>31</v>
      </c>
      <c r="AG1" s="30" t="s">
        <v>30</v>
      </c>
      <c r="AH1" s="30" t="s">
        <v>266</v>
      </c>
      <c r="AI1" s="31" t="s">
        <v>29</v>
      </c>
      <c r="AJ1" s="32" t="s">
        <v>0</v>
      </c>
      <c r="AK1" s="33"/>
    </row>
    <row r="2" spans="1:37" ht="15.75" customHeight="1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3"/>
      <c r="AK2" s="33"/>
    </row>
    <row r="3" spans="1:37" ht="51">
      <c r="A3" s="35" t="s">
        <v>28</v>
      </c>
      <c r="B3" s="36" t="s">
        <v>267</v>
      </c>
      <c r="C3" s="36" t="s">
        <v>268</v>
      </c>
      <c r="D3" s="36"/>
      <c r="E3" s="36"/>
      <c r="F3" s="35"/>
      <c r="G3" s="37"/>
      <c r="H3" s="35"/>
      <c r="I3" s="38"/>
      <c r="J3" s="39"/>
      <c r="K3" s="35">
        <v>10</v>
      </c>
      <c r="L3" s="35"/>
      <c r="M3" s="35">
        <v>10</v>
      </c>
      <c r="N3" s="35"/>
      <c r="O3" s="38"/>
      <c r="P3" s="35"/>
      <c r="Q3" s="35"/>
      <c r="R3" s="39">
        <v>2</v>
      </c>
      <c r="S3" s="35"/>
      <c r="T3" s="35">
        <v>12</v>
      </c>
      <c r="U3" s="35"/>
      <c r="V3" s="35"/>
      <c r="W3" s="35"/>
      <c r="X3" s="38"/>
      <c r="Y3" s="38"/>
      <c r="Z3" s="39">
        <v>6</v>
      </c>
      <c r="AA3" s="38"/>
      <c r="AB3" s="38"/>
      <c r="AC3" s="38"/>
      <c r="AD3" s="38"/>
      <c r="AE3" s="38"/>
      <c r="AF3" s="39">
        <v>14</v>
      </c>
      <c r="AG3" s="40">
        <f>SUM(D3:I3,O3:Q3,S3:Y3,AA3:AB3)</f>
        <v>12</v>
      </c>
      <c r="AH3" s="40">
        <f>SUM(K3:N3,AC3:AE3)</f>
        <v>20</v>
      </c>
      <c r="AI3" s="41">
        <f>J3+R3+Z3+AF3</f>
        <v>22</v>
      </c>
      <c r="AJ3" s="42">
        <f t="shared" ref="AJ3:AJ8" si="0">SUM(AG3:AI3)</f>
        <v>54</v>
      </c>
      <c r="AK3" s="33"/>
    </row>
    <row r="4" spans="1:37" s="46" customFormat="1" ht="36" customHeight="1">
      <c r="A4" s="35" t="s">
        <v>27</v>
      </c>
      <c r="B4" s="43" t="s">
        <v>269</v>
      </c>
      <c r="C4" s="36" t="s">
        <v>270</v>
      </c>
      <c r="D4" s="36"/>
      <c r="E4" s="36"/>
      <c r="F4" s="35"/>
      <c r="G4" s="37"/>
      <c r="H4" s="35"/>
      <c r="I4" s="38"/>
      <c r="J4" s="39">
        <v>16</v>
      </c>
      <c r="K4" s="35">
        <v>10</v>
      </c>
      <c r="L4" s="35"/>
      <c r="M4" s="35"/>
      <c r="N4" s="35"/>
      <c r="O4" s="38"/>
      <c r="P4" s="35"/>
      <c r="Q4" s="35"/>
      <c r="R4" s="39">
        <v>2</v>
      </c>
      <c r="S4" s="35"/>
      <c r="T4" s="35">
        <v>2</v>
      </c>
      <c r="U4" s="35"/>
      <c r="V4" s="44"/>
      <c r="W4" s="35"/>
      <c r="X4" s="38"/>
      <c r="Y4" s="38"/>
      <c r="Z4" s="39">
        <v>10</v>
      </c>
      <c r="AA4" s="38"/>
      <c r="AB4" s="38"/>
      <c r="AC4" s="38"/>
      <c r="AD4" s="38">
        <v>10</v>
      </c>
      <c r="AE4" s="38"/>
      <c r="AF4" s="39">
        <v>8</v>
      </c>
      <c r="AG4" s="40">
        <f t="shared" ref="AG4:AG11" si="1">SUM(D4:I4,O4:Q4,S4:Y4,AA4:AB4)</f>
        <v>2</v>
      </c>
      <c r="AH4" s="40">
        <f t="shared" ref="AH4:AH11" si="2">SUM(K4:N4,AC4:AE4)</f>
        <v>20</v>
      </c>
      <c r="AI4" s="41">
        <f t="shared" ref="AI4:AI8" si="3">J4+R4+Z4+AF4</f>
        <v>36</v>
      </c>
      <c r="AJ4" s="42">
        <f t="shared" si="0"/>
        <v>58</v>
      </c>
      <c r="AK4" s="45"/>
    </row>
    <row r="5" spans="1:37" s="46" customFormat="1" ht="51">
      <c r="A5" s="35" t="s">
        <v>26</v>
      </c>
      <c r="B5" s="43" t="s">
        <v>271</v>
      </c>
      <c r="C5" s="36" t="s">
        <v>272</v>
      </c>
      <c r="D5" s="36"/>
      <c r="E5" s="36"/>
      <c r="F5" s="35"/>
      <c r="G5" s="37"/>
      <c r="H5" s="35"/>
      <c r="I5" s="38"/>
      <c r="J5" s="39">
        <v>16</v>
      </c>
      <c r="K5" s="35"/>
      <c r="L5" s="35">
        <v>10</v>
      </c>
      <c r="M5" s="35"/>
      <c r="N5" s="35"/>
      <c r="O5" s="38"/>
      <c r="P5" s="35"/>
      <c r="Q5" s="35"/>
      <c r="R5" s="39">
        <v>6</v>
      </c>
      <c r="S5" s="35"/>
      <c r="T5" s="35">
        <v>38</v>
      </c>
      <c r="U5" s="35"/>
      <c r="V5" s="35"/>
      <c r="W5" s="35"/>
      <c r="X5" s="38"/>
      <c r="Y5" s="38"/>
      <c r="Z5" s="39">
        <v>12</v>
      </c>
      <c r="AA5" s="38"/>
      <c r="AB5" s="38"/>
      <c r="AC5" s="38">
        <v>10</v>
      </c>
      <c r="AD5" s="38"/>
      <c r="AE5" s="38">
        <v>10</v>
      </c>
      <c r="AF5" s="39">
        <v>10</v>
      </c>
      <c r="AG5" s="40">
        <f t="shared" si="1"/>
        <v>38</v>
      </c>
      <c r="AH5" s="40">
        <f t="shared" si="2"/>
        <v>30</v>
      </c>
      <c r="AI5" s="41">
        <f t="shared" si="3"/>
        <v>44</v>
      </c>
      <c r="AJ5" s="42">
        <f t="shared" si="0"/>
        <v>112</v>
      </c>
    </row>
    <row r="6" spans="1:37" ht="38.25">
      <c r="A6" s="35" t="s">
        <v>305</v>
      </c>
      <c r="B6" s="43" t="s">
        <v>273</v>
      </c>
      <c r="C6" s="36" t="s">
        <v>274</v>
      </c>
      <c r="D6" s="36"/>
      <c r="E6" s="36"/>
      <c r="F6" s="35"/>
      <c r="G6" s="37"/>
      <c r="H6" s="35"/>
      <c r="I6" s="38"/>
      <c r="J6" s="39">
        <v>38</v>
      </c>
      <c r="K6" s="35"/>
      <c r="L6" s="35"/>
      <c r="M6" s="35"/>
      <c r="N6" s="35"/>
      <c r="O6" s="38"/>
      <c r="P6" s="35"/>
      <c r="Q6" s="35"/>
      <c r="R6" s="39">
        <v>8</v>
      </c>
      <c r="S6" s="35"/>
      <c r="T6" s="35">
        <v>50</v>
      </c>
      <c r="U6" s="35"/>
      <c r="V6" s="35"/>
      <c r="W6" s="35"/>
      <c r="X6" s="38"/>
      <c r="Y6" s="38"/>
      <c r="Z6" s="39">
        <v>18</v>
      </c>
      <c r="AA6" s="38"/>
      <c r="AB6" s="38"/>
      <c r="AC6" s="38">
        <v>10</v>
      </c>
      <c r="AD6" s="38"/>
      <c r="AE6" s="38">
        <v>10</v>
      </c>
      <c r="AF6" s="39">
        <v>6</v>
      </c>
      <c r="AG6" s="40">
        <f t="shared" si="1"/>
        <v>50</v>
      </c>
      <c r="AH6" s="40">
        <f t="shared" si="2"/>
        <v>20</v>
      </c>
      <c r="AI6" s="41">
        <f t="shared" si="3"/>
        <v>70</v>
      </c>
      <c r="AJ6" s="42">
        <f t="shared" si="0"/>
        <v>140</v>
      </c>
      <c r="AK6" s="47"/>
    </row>
    <row r="7" spans="1:37" ht="51">
      <c r="A7" s="35" t="s">
        <v>24</v>
      </c>
      <c r="B7" s="43" t="s">
        <v>307</v>
      </c>
      <c r="C7" s="36" t="s">
        <v>308</v>
      </c>
      <c r="D7" s="36"/>
      <c r="E7" s="36"/>
      <c r="F7" s="35"/>
      <c r="G7" s="37"/>
      <c r="H7" s="35"/>
      <c r="I7" s="38"/>
      <c r="J7" s="39">
        <v>4</v>
      </c>
      <c r="K7" s="35"/>
      <c r="L7" s="35">
        <v>10</v>
      </c>
      <c r="M7" s="35">
        <v>10</v>
      </c>
      <c r="N7" s="35"/>
      <c r="O7" s="38"/>
      <c r="P7" s="35">
        <v>60</v>
      </c>
      <c r="Q7" s="35"/>
      <c r="R7" s="39">
        <v>2</v>
      </c>
      <c r="S7" s="35"/>
      <c r="T7" s="35">
        <v>38</v>
      </c>
      <c r="U7" s="35"/>
      <c r="V7" s="35"/>
      <c r="W7" s="35"/>
      <c r="X7" s="38"/>
      <c r="Y7" s="38"/>
      <c r="Z7" s="39">
        <v>2</v>
      </c>
      <c r="AA7" s="38"/>
      <c r="AB7" s="38"/>
      <c r="AC7" s="38">
        <v>10</v>
      </c>
      <c r="AD7" s="38"/>
      <c r="AE7" s="38"/>
      <c r="AF7" s="39">
        <v>6</v>
      </c>
      <c r="AG7" s="40">
        <f t="shared" ref="AG7" si="4">SUM(D7:I7,O7:Q7,S7:Y7,AA7:AB7)</f>
        <v>98</v>
      </c>
      <c r="AH7" s="40">
        <f t="shared" ref="AH7" si="5">SUM(K7:N7,AC7:AE7)</f>
        <v>30</v>
      </c>
      <c r="AI7" s="41">
        <f t="shared" ref="AI7" si="6">J7+R7+Z7+AF7</f>
        <v>14</v>
      </c>
      <c r="AJ7" s="42">
        <f t="shared" ref="AJ7" si="7">SUM(AG7:AI7)</f>
        <v>142</v>
      </c>
      <c r="AK7" s="47"/>
    </row>
    <row r="8" spans="1:37" ht="51">
      <c r="A8" s="35" t="s">
        <v>23</v>
      </c>
      <c r="B8" s="43" t="s">
        <v>275</v>
      </c>
      <c r="C8" s="36" t="s">
        <v>311</v>
      </c>
      <c r="D8" s="36"/>
      <c r="E8" s="36"/>
      <c r="F8" s="35"/>
      <c r="G8" s="37"/>
      <c r="H8" s="35"/>
      <c r="I8" s="38"/>
      <c r="J8" s="39">
        <v>24</v>
      </c>
      <c r="K8" s="35">
        <v>10</v>
      </c>
      <c r="L8" s="35">
        <v>10</v>
      </c>
      <c r="M8" s="35"/>
      <c r="N8" s="35"/>
      <c r="O8" s="38"/>
      <c r="P8" s="35">
        <v>60</v>
      </c>
      <c r="Q8" s="35"/>
      <c r="R8" s="39">
        <v>4</v>
      </c>
      <c r="S8" s="35"/>
      <c r="T8" s="35">
        <v>3</v>
      </c>
      <c r="U8" s="35"/>
      <c r="V8" s="35"/>
      <c r="W8" s="35"/>
      <c r="X8" s="38"/>
      <c r="Y8" s="38"/>
      <c r="Z8" s="39">
        <v>16</v>
      </c>
      <c r="AA8" s="38"/>
      <c r="AB8" s="38"/>
      <c r="AC8" s="38">
        <v>10</v>
      </c>
      <c r="AD8" s="38">
        <v>10</v>
      </c>
      <c r="AE8" s="38"/>
      <c r="AF8" s="39">
        <v>2</v>
      </c>
      <c r="AG8" s="40">
        <f t="shared" si="1"/>
        <v>63</v>
      </c>
      <c r="AH8" s="40">
        <f t="shared" si="2"/>
        <v>40</v>
      </c>
      <c r="AI8" s="41">
        <f t="shared" si="3"/>
        <v>46</v>
      </c>
      <c r="AJ8" s="42">
        <f t="shared" si="0"/>
        <v>149</v>
      </c>
      <c r="AK8" s="47"/>
    </row>
    <row r="9" spans="1:37" ht="25.5">
      <c r="A9" s="35" t="s">
        <v>22</v>
      </c>
      <c r="B9" s="43" t="s">
        <v>20</v>
      </c>
      <c r="C9" s="36" t="s">
        <v>57</v>
      </c>
      <c r="D9" s="36"/>
      <c r="E9" s="36"/>
      <c r="F9" s="35"/>
      <c r="G9" s="37"/>
      <c r="H9" s="35"/>
      <c r="I9" s="38"/>
      <c r="J9" s="39"/>
      <c r="K9" s="35"/>
      <c r="L9" s="35"/>
      <c r="M9" s="35"/>
      <c r="N9" s="35"/>
      <c r="O9" s="38">
        <v>60</v>
      </c>
      <c r="P9" s="35">
        <v>60</v>
      </c>
      <c r="Q9" s="35"/>
      <c r="R9" s="39"/>
      <c r="S9" s="35"/>
      <c r="T9" s="35">
        <v>60</v>
      </c>
      <c r="U9" s="35"/>
      <c r="V9" s="35"/>
      <c r="W9" s="35"/>
      <c r="X9" s="38"/>
      <c r="Y9" s="38"/>
      <c r="Z9" s="39">
        <v>6</v>
      </c>
      <c r="AA9" s="38"/>
      <c r="AB9" s="38"/>
      <c r="AC9" s="38">
        <v>10</v>
      </c>
      <c r="AD9" s="38"/>
      <c r="AE9" s="38"/>
      <c r="AF9" s="39"/>
      <c r="AG9" s="40">
        <f>SUM(D9:I9,O9:Q9,S9:Y9,AA9:AB9)</f>
        <v>180</v>
      </c>
      <c r="AH9" s="40">
        <f>SUM(K9:N9,AC9:AE9)</f>
        <v>10</v>
      </c>
      <c r="AI9" s="41">
        <f>J9+R9+Z9+AF9</f>
        <v>6</v>
      </c>
      <c r="AJ9" s="42">
        <f>SUM(AG9:AI9)</f>
        <v>196</v>
      </c>
      <c r="AK9" s="47"/>
    </row>
    <row r="10" spans="1:37" ht="13.5">
      <c r="A10" s="35" t="s">
        <v>306</v>
      </c>
      <c r="B10" s="43" t="s">
        <v>276</v>
      </c>
      <c r="C10" s="36" t="s">
        <v>277</v>
      </c>
      <c r="D10" s="36"/>
      <c r="E10" s="36">
        <v>60</v>
      </c>
      <c r="F10" s="35">
        <v>60</v>
      </c>
      <c r="G10" s="37"/>
      <c r="H10" s="35"/>
      <c r="I10" s="38"/>
      <c r="J10" s="39">
        <v>8</v>
      </c>
      <c r="K10" s="35">
        <v>10</v>
      </c>
      <c r="L10" s="35">
        <v>10</v>
      </c>
      <c r="M10" s="35">
        <v>10</v>
      </c>
      <c r="N10" s="35">
        <v>10</v>
      </c>
      <c r="O10" s="38"/>
      <c r="P10" s="35"/>
      <c r="Q10" s="35"/>
      <c r="R10" s="39">
        <v>12</v>
      </c>
      <c r="S10" s="35"/>
      <c r="T10" s="35"/>
      <c r="U10" s="35"/>
      <c r="V10" s="35"/>
      <c r="W10" s="35"/>
      <c r="X10" s="38"/>
      <c r="Y10" s="38"/>
      <c r="Z10" s="39">
        <v>12</v>
      </c>
      <c r="AA10" s="38"/>
      <c r="AB10" s="38"/>
      <c r="AC10" s="38">
        <v>10</v>
      </c>
      <c r="AD10" s="38">
        <v>10</v>
      </c>
      <c r="AE10" s="38">
        <v>10</v>
      </c>
      <c r="AF10" s="39">
        <v>4</v>
      </c>
      <c r="AG10" s="40">
        <f>SUM(D10:I10,O10:Q10,S10:Y10,AA10:AB10)</f>
        <v>120</v>
      </c>
      <c r="AH10" s="40">
        <f>SUM(K10:N10,AC10:AE10)</f>
        <v>70</v>
      </c>
      <c r="AI10" s="41">
        <f>J10+R10+Z10+AF10</f>
        <v>36</v>
      </c>
      <c r="AJ10" s="42">
        <f>SUM(AG10:AI10)</f>
        <v>226</v>
      </c>
      <c r="AK10" s="47"/>
    </row>
    <row r="11" spans="1:37" ht="52.5" customHeight="1">
      <c r="A11" s="35" t="s">
        <v>21</v>
      </c>
      <c r="B11" s="43" t="s">
        <v>278</v>
      </c>
      <c r="C11" s="36" t="s">
        <v>279</v>
      </c>
      <c r="D11" s="36"/>
      <c r="E11" s="36">
        <v>60</v>
      </c>
      <c r="F11" s="35"/>
      <c r="G11" s="37"/>
      <c r="H11" s="35"/>
      <c r="I11" s="38"/>
      <c r="J11" s="39">
        <v>44</v>
      </c>
      <c r="K11" s="35"/>
      <c r="L11" s="35"/>
      <c r="M11" s="35"/>
      <c r="N11" s="35"/>
      <c r="O11" s="38"/>
      <c r="P11" s="35">
        <v>60</v>
      </c>
      <c r="Q11" s="35"/>
      <c r="R11" s="39">
        <v>6</v>
      </c>
      <c r="S11" s="35"/>
      <c r="T11" s="35">
        <v>21</v>
      </c>
      <c r="U11" s="35"/>
      <c r="V11" s="35"/>
      <c r="W11" s="35">
        <v>60</v>
      </c>
      <c r="X11" s="38"/>
      <c r="Y11" s="38"/>
      <c r="Z11" s="39">
        <v>18</v>
      </c>
      <c r="AA11" s="38"/>
      <c r="AB11" s="38"/>
      <c r="AC11" s="38"/>
      <c r="AD11" s="38">
        <v>10</v>
      </c>
      <c r="AE11" s="38"/>
      <c r="AF11" s="39">
        <v>2</v>
      </c>
      <c r="AG11" s="40">
        <f t="shared" si="1"/>
        <v>201</v>
      </c>
      <c r="AH11" s="40">
        <f t="shared" si="2"/>
        <v>10</v>
      </c>
      <c r="AI11" s="41">
        <f t="shared" ref="AI11" si="8">J11+R11+Z11+AF11</f>
        <v>70</v>
      </c>
      <c r="AJ11" s="42">
        <f t="shared" ref="AJ11" si="9">SUM(AG11:AI11)</f>
        <v>281</v>
      </c>
      <c r="AK11" s="47"/>
    </row>
    <row r="12" spans="1:37" ht="38.25">
      <c r="A12" s="35"/>
      <c r="B12" s="43" t="s">
        <v>301</v>
      </c>
      <c r="C12" s="36" t="s">
        <v>309</v>
      </c>
      <c r="D12" s="114" t="s">
        <v>58</v>
      </c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6"/>
      <c r="AK12" s="47"/>
    </row>
    <row r="13" spans="1:37">
      <c r="AK13" s="47"/>
    </row>
    <row r="14" spans="1:37" ht="34.5" customHeight="1">
      <c r="AK14" s="47"/>
    </row>
    <row r="15" spans="1:37">
      <c r="AK15" s="47"/>
    </row>
    <row r="17" spans="37:37">
      <c r="AK17" s="47"/>
    </row>
    <row r="18" spans="37:37">
      <c r="AK18" s="47"/>
    </row>
    <row r="19" spans="37:37">
      <c r="AK19" s="47"/>
    </row>
    <row r="20" spans="37:37">
      <c r="AK20" s="47"/>
    </row>
    <row r="21" spans="37:37">
      <c r="AK21" s="47"/>
    </row>
    <row r="22" spans="37:37">
      <c r="AK22" s="47"/>
    </row>
    <row r="23" spans="37:37">
      <c r="AK23" s="47"/>
    </row>
  </sheetData>
  <sortState ref="B9:AJ10">
    <sortCondition ref="AJ9:AJ10"/>
  </sortState>
  <mergeCells count="2">
    <mergeCell ref="A2:AJ2"/>
    <mergeCell ref="D12:AJ12"/>
  </mergeCells>
  <phoneticPr fontId="11" type="noConversion"/>
  <printOptions horizontalCentered="1" gridLines="1"/>
  <pageMargins left="0.19685039370078741" right="0.19685039370078741" top="0.70866141732283472" bottom="0.59055118110236227" header="0.51181102362204722" footer="0.23622047244094491"/>
  <pageSetup paperSize="9" scale="88" fitToHeight="0" orientation="landscape" r:id="rId1"/>
  <headerFooter alignWithMargins="0">
    <oddFooter>&amp;C&amp;"Arial Narrow,Normál"25. Bakancsos Atomkupa
Eredményértesítő&amp;R&amp;"Arial Narrow,Normál"2022.03.19.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19</vt:i4>
      </vt:variant>
    </vt:vector>
  </HeadingPairs>
  <TitlesOfParts>
    <vt:vector size="24" baseType="lpstr">
      <vt:lpstr>a,a36,a50</vt:lpstr>
      <vt:lpstr>a60,a70,a80</vt:lpstr>
      <vt:lpstr>b</vt:lpstr>
      <vt:lpstr>ec</vt:lpstr>
      <vt:lpstr>kc</vt:lpstr>
      <vt:lpstr>'a,a36,a50'!b</vt:lpstr>
      <vt:lpstr>'a60,a70,a80'!b</vt:lpstr>
      <vt:lpstr>'a60,a70,a80'!e</vt:lpstr>
      <vt:lpstr>'a60,a70,a80'!h</vt:lpstr>
      <vt:lpstr>'a,a36,a50'!Nyomtatási_cím</vt:lpstr>
      <vt:lpstr>'a60,a70,a80'!Nyomtatási_cím</vt:lpstr>
      <vt:lpstr>b!Nyomtatási_cím</vt:lpstr>
      <vt:lpstr>ec!Nyomtatási_cím</vt:lpstr>
      <vt:lpstr>kc!Nyomtatási_cím</vt:lpstr>
      <vt:lpstr>'a,a36,a50'!Nyomtatási_terület</vt:lpstr>
      <vt:lpstr>'a60,a70,a80'!Nyomtatási_terület</vt:lpstr>
      <vt:lpstr>b!Nyomtatási_terület</vt:lpstr>
      <vt:lpstr>ec!Nyomtatási_terület</vt:lpstr>
      <vt:lpstr>kc!Nyomtatási_terület</vt:lpstr>
      <vt:lpstr>'a,a36,a50'!Print_Area</vt:lpstr>
      <vt:lpstr>'a60,a70,a80'!Print_Area</vt:lpstr>
      <vt:lpstr>'a,a36,a50'!Print_Titles</vt:lpstr>
      <vt:lpstr>'a60,a70,a80'!Print_Titles</vt:lpstr>
      <vt:lpstr>'a,a36,a50'!u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lastPrinted>2022-04-01T11:54:51Z</cp:lastPrinted>
  <dcterms:created xsi:type="dcterms:W3CDTF">2001-03-10T07:36:05Z</dcterms:created>
  <dcterms:modified xsi:type="dcterms:W3CDTF">2022-04-17T18:42:40Z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