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2" windowHeight="10500" tabRatio="544" activeTab="0"/>
  </bookViews>
  <sheets>
    <sheet name="középfok" sheetId="1" r:id="rId1"/>
    <sheet name="családi" sheetId="2" r:id="rId2"/>
    <sheet name="A-A36-A50" sheetId="3" r:id="rId3"/>
    <sheet name="A60-A70-A80" sheetId="4" r:id="rId4"/>
  </sheets>
  <definedNames>
    <definedName name="_xlnm.Print_Area" localSheetId="3">'A60-A70-A80'!$A$1:$AI$10</definedName>
    <definedName name="_xlnm.Print_Area" localSheetId="2">'A-A36-A50'!$A$1:$AK$10</definedName>
    <definedName name="_xlnm.Print_Area" localSheetId="1">'családi'!$A$1:$AN$12</definedName>
    <definedName name="_xlnm.Print_Area" localSheetId="0">'középfok'!$A$1:$AQ$18</definedName>
  </definedNames>
  <calcPr fullCalcOnLoad="1"/>
</workbook>
</file>

<file path=xl/sharedStrings.xml><?xml version="1.0" encoding="utf-8"?>
<sst xmlns="http://schemas.openxmlformats.org/spreadsheetml/2006/main" count="254" uniqueCount="184">
  <si>
    <t>Helyezés</t>
  </si>
  <si>
    <t>ösz pontszám</t>
  </si>
  <si>
    <t>II.</t>
  </si>
  <si>
    <t>időhiba</t>
  </si>
  <si>
    <t>gödör</t>
  </si>
  <si>
    <t>Versenyző(k)</t>
  </si>
  <si>
    <t>I.</t>
  </si>
  <si>
    <t>időmérő állomás</t>
  </si>
  <si>
    <t>cél</t>
  </si>
  <si>
    <t>feladat hiba</t>
  </si>
  <si>
    <t xml:space="preserve">bója hiba </t>
  </si>
  <si>
    <t>jellegfa</t>
  </si>
  <si>
    <t>Csapatnév</t>
  </si>
  <si>
    <t>szikla</t>
  </si>
  <si>
    <t>III.</t>
  </si>
  <si>
    <t>nagy mélyedés</t>
  </si>
  <si>
    <t>bokor</t>
  </si>
  <si>
    <t>rókavár</t>
  </si>
  <si>
    <t>Szuper négyes</t>
  </si>
  <si>
    <t>Látrányiné Halász Ágnes</t>
  </si>
  <si>
    <t>Tárnok család</t>
  </si>
  <si>
    <t>Bruckner Viktor
Tárnok Attila
Markovics Diána</t>
  </si>
  <si>
    <t>Szaszó</t>
  </si>
  <si>
    <t>Csonka -Pápai</t>
  </si>
  <si>
    <t>Hajnalcsillag</t>
  </si>
  <si>
    <t>Budapesti Tájékozódási Túrabajnokság 
családi kategória</t>
  </si>
  <si>
    <t>Országos Középfokú Tájékozódási Túrabajnokság 
családi kategória</t>
  </si>
  <si>
    <t>MVM-5</t>
  </si>
  <si>
    <t>Bójavadász</t>
  </si>
  <si>
    <t>Silye Imre</t>
  </si>
  <si>
    <t>Mágneses deklináció</t>
  </si>
  <si>
    <t>Rojcsek Gusztáv</t>
  </si>
  <si>
    <t>Budapesti Tájékozódási Túrabajnokság 
középfok A kategória</t>
  </si>
  <si>
    <t>Országos Középfokú Tájékozódási Túrabajnokság 
középfok A kategória</t>
  </si>
  <si>
    <t>Budapesti Tájékozódási Túrabajnokság 
középfok B kategória</t>
  </si>
  <si>
    <t>Országos Középfokú Tájékozódási Túrabajnokság 
középfok B kategória</t>
  </si>
  <si>
    <t>vizes gödör</t>
  </si>
  <si>
    <t>kis gödör</t>
  </si>
  <si>
    <t>bánya</t>
  </si>
  <si>
    <t>kidőlt jellegfa</t>
  </si>
  <si>
    <t>út</t>
  </si>
  <si>
    <t>Végvári-szikla</t>
  </si>
  <si>
    <t>tisztás</t>
  </si>
  <si>
    <t>út vége</t>
  </si>
  <si>
    <t>tábla mögötti kis úton</t>
  </si>
  <si>
    <t>térképi feladat</t>
  </si>
  <si>
    <t>825 m</t>
  </si>
  <si>
    <t>60 p</t>
  </si>
  <si>
    <t>65 p</t>
  </si>
  <si>
    <t>80 p</t>
  </si>
  <si>
    <t>Mélytengeri Herkenytyűk</t>
  </si>
  <si>
    <t>Horváth Balázs
Micsinai Daniella</t>
  </si>
  <si>
    <t>TR</t>
  </si>
  <si>
    <t>TC</t>
  </si>
  <si>
    <t>térkép rajt</t>
  </si>
  <si>
    <t>térkép cél</t>
  </si>
  <si>
    <t>Ciceu Laura
Géringer Hajnal
Kacsó Csilla
Luna kutya</t>
  </si>
  <si>
    <t>Kismicskuk</t>
  </si>
  <si>
    <t>Micsku Mihály
Micsku Mihály Ferenc
Micsku Boglárka Klára
Micsku Benedek Ábel</t>
  </si>
  <si>
    <t>Nyomozó flamingók</t>
  </si>
  <si>
    <t>Szonda Ferenc
Szabó József</t>
  </si>
  <si>
    <t>Csonka Károly
Pápai Géza
Szendrő István</t>
  </si>
  <si>
    <t>Versenyző kartonjukat elhagyták</t>
  </si>
  <si>
    <t>Dalos Ádám
Dalos Réka
Dalos Péter
Dalos Eszter
Fodor Vince
Biczján Péter
Rácz Dominika
Biczján Nadja</t>
  </si>
  <si>
    <t>Tr</t>
  </si>
  <si>
    <t>ösvény</t>
  </si>
  <si>
    <t>út elágazás</t>
  </si>
  <si>
    <t>két gödör között félúton</t>
  </si>
  <si>
    <t>árok elágazás</t>
  </si>
  <si>
    <t>Y útelágazás</t>
  </si>
  <si>
    <t>80 perc</t>
  </si>
  <si>
    <t>Mórocz Imre</t>
  </si>
  <si>
    <t>Szentes Olivér</t>
  </si>
  <si>
    <t>Szabó Tamás
Komoróczki Dóra</t>
  </si>
  <si>
    <t>A Ravasz és az Agy</t>
  </si>
  <si>
    <t>Pogáts Dávid
Telek Zoltán</t>
  </si>
  <si>
    <t>Vas Zoltán</t>
  </si>
  <si>
    <t>MACI</t>
  </si>
  <si>
    <t>Varga F. Zoltán</t>
  </si>
  <si>
    <t>Kékút</t>
  </si>
  <si>
    <t>Baric Ádám</t>
  </si>
  <si>
    <t>Villámy nyúl</t>
  </si>
  <si>
    <t>Nagy Norbert</t>
  </si>
  <si>
    <t>Vízkelety Bt</t>
  </si>
  <si>
    <t>Papanek Ernő
Papanek Ilona
Dr. Kassay Erzsébet</t>
  </si>
  <si>
    <t>Gazdag család</t>
  </si>
  <si>
    <t>Gazdag László
Gazdag Lászlóné</t>
  </si>
  <si>
    <t>Jackl Balázs
Várallyay Viktor</t>
  </si>
  <si>
    <t>Sereghajtók</t>
  </si>
  <si>
    <t>Rákosi viperák</t>
  </si>
  <si>
    <t>Verebes Adrienn
Kocsis Gergely
Rálik Alexandra</t>
  </si>
  <si>
    <t>Gyermeknap Kupa 2023 A-A36-A50 kategória</t>
  </si>
  <si>
    <t>csapattagok</t>
  </si>
  <si>
    <t>sz. év</t>
  </si>
  <si>
    <t>1. Kis nyiladék</t>
  </si>
  <si>
    <t>2. Zöldpont</t>
  </si>
  <si>
    <t>3. Csapatmunka</t>
  </si>
  <si>
    <t>4. Jelleghatár</t>
  </si>
  <si>
    <t>5. Kis tisztás</t>
  </si>
  <si>
    <t>6. Jelleghatár K-i széle</t>
  </si>
  <si>
    <t>7. Zöldpont</t>
  </si>
  <si>
    <t>8. Kis tisztás</t>
  </si>
  <si>
    <t>9. Távolságmérés</t>
  </si>
  <si>
    <t>10. Időmérő állomás</t>
  </si>
  <si>
    <t>11. Kör középpont</t>
  </si>
  <si>
    <t>12. Bozót mellett</t>
  </si>
  <si>
    <t>13. Oldalnyiladék</t>
  </si>
  <si>
    <t>14. Árokjárás</t>
  </si>
  <si>
    <t>15. Kis mélyedés</t>
  </si>
  <si>
    <t>16. Szikla</t>
  </si>
  <si>
    <t>Iránymérés</t>
  </si>
  <si>
    <t>17. Időmérő</t>
  </si>
  <si>
    <t>18. Rókavár</t>
  </si>
  <si>
    <t xml:space="preserve">19. Kis mélyedés </t>
  </si>
  <si>
    <t>20.  Jelleghatár</t>
  </si>
  <si>
    <t>21. Út vége</t>
  </si>
  <si>
    <t>22. Gödörjárás</t>
  </si>
  <si>
    <t>23. Nyiladék vége</t>
  </si>
  <si>
    <t>24. Kis tisztás</t>
  </si>
  <si>
    <t>25. Zöldpont</t>
  </si>
  <si>
    <t>Cél</t>
  </si>
  <si>
    <t>idő hiba</t>
  </si>
  <si>
    <t>össz hibapont</t>
  </si>
  <si>
    <t>360 m</t>
  </si>
  <si>
    <t>70 p
84 p</t>
  </si>
  <si>
    <t>60°</t>
  </si>
  <si>
    <t>59 p
69 p</t>
  </si>
  <si>
    <t>70 p
83 p</t>
  </si>
  <si>
    <t>Kárpátok Őre</t>
  </si>
  <si>
    <t>Bóta Attila</t>
  </si>
  <si>
    <t>Tiszagyöngye</t>
  </si>
  <si>
    <t>Farkas János
Bánrévi Tamás</t>
  </si>
  <si>
    <t>1964
1988</t>
  </si>
  <si>
    <t>REZÉT III.</t>
  </si>
  <si>
    <t>Franczva László
Czikk József</t>
  </si>
  <si>
    <t>1964
1969</t>
  </si>
  <si>
    <t>Eltájolók</t>
  </si>
  <si>
    <t>Zazi
Pöszi
Vitya</t>
  </si>
  <si>
    <t>1973
1976
1977</t>
  </si>
  <si>
    <t>Tiszafa</t>
  </si>
  <si>
    <t>Bátorligeti Zsolt 
Rigó Dávid</t>
  </si>
  <si>
    <t>1977
1989</t>
  </si>
  <si>
    <t>.</t>
  </si>
  <si>
    <t>Gyermeknap Kupa 2023 A60-A70-A80 kategória</t>
  </si>
  <si>
    <t>4. Kis tisztás</t>
  </si>
  <si>
    <t>5. Jelleghatár K-i széle</t>
  </si>
  <si>
    <t>6. Zöldpont</t>
  </si>
  <si>
    <t>7. Kis tisztás</t>
  </si>
  <si>
    <t>8. Távolságmérés</t>
  </si>
  <si>
    <t>9. Időmérő állomás</t>
  </si>
  <si>
    <t>10. Kör középpont</t>
  </si>
  <si>
    <t>11. Bozót mellett</t>
  </si>
  <si>
    <t>12. Oldalnyiladék</t>
  </si>
  <si>
    <t>13. Árokjárás</t>
  </si>
  <si>
    <t>14. Kis mélyedés</t>
  </si>
  <si>
    <t>15. Szikla</t>
  </si>
  <si>
    <t>16. Időmérő</t>
  </si>
  <si>
    <t>17. Rókavár</t>
  </si>
  <si>
    <t>18.  Jelleghatár</t>
  </si>
  <si>
    <t>19. Út vége</t>
  </si>
  <si>
    <t>20. Gödörjárás</t>
  </si>
  <si>
    <t>21. Nyiladék vége</t>
  </si>
  <si>
    <t>22. Kis tisztás</t>
  </si>
  <si>
    <t>23. Zöldpont</t>
  </si>
  <si>
    <t>85 p
96 p</t>
  </si>
  <si>
    <t>81 p
92 p</t>
  </si>
  <si>
    <t>96 p
109 p</t>
  </si>
  <si>
    <t>VVV Turbócsigák</t>
  </si>
  <si>
    <t>Magyar Lajos
Magyar Emőke</t>
  </si>
  <si>
    <t>1959
1965</t>
  </si>
  <si>
    <t>Mozgó Bója</t>
  </si>
  <si>
    <t>Németh Gábor
Németh Krisztina
Tóth Béla</t>
  </si>
  <si>
    <t>1954
1955
1963</t>
  </si>
  <si>
    <t xml:space="preserve">MVM 2 </t>
  </si>
  <si>
    <t>Kozma Imre
Fornay Péter
Járai Béla</t>
  </si>
  <si>
    <t>1965
1944
1950</t>
  </si>
  <si>
    <t>Kőbányai Barangolók</t>
  </si>
  <si>
    <t>Marx István
Marx Anna</t>
  </si>
  <si>
    <t>1954
1954</t>
  </si>
  <si>
    <t>Dráva - Talpasok</t>
  </si>
  <si>
    <t>Jancsi Attila
Balog Árpád</t>
  </si>
  <si>
    <t>1958
1969</t>
  </si>
  <si>
    <t>Térkép rajt</t>
  </si>
  <si>
    <t>Térkép cél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</si>
</sst>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hh:mm"/>
    <numFmt numFmtId="167" formatCode="0.0"/>
    <numFmt numFmtId="168" formatCode="0.000"/>
    <numFmt numFmtId="169" formatCode="[$-40E]yyyy\.\ mmmm\ d\."/>
    <numFmt numFmtId="170" formatCode="0.0000"/>
    <numFmt numFmtId="171" formatCode="[$-40E]yyyy\.\ mmmm\ d\.\,\ dddd"/>
  </numFmts>
  <fonts count="62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b/>
      <sz val="12"/>
      <name val="Times New Roman"/>
      <family val="1"/>
    </font>
    <font>
      <sz val="20"/>
      <name val="Times New Roman"/>
      <family val="1"/>
    </font>
    <font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Times New Roman"/>
      <family val="1"/>
    </font>
    <font>
      <b/>
      <sz val="11"/>
      <color indexed="60"/>
      <name val="Times New Roman"/>
      <family val="1"/>
    </font>
    <font>
      <sz val="11"/>
      <color indexed="8"/>
      <name val="Times New Roman"/>
      <family val="1"/>
    </font>
    <font>
      <sz val="11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0"/>
      <color indexed="60"/>
      <name val="MS Sans Serif"/>
      <family val="0"/>
    </font>
    <font>
      <b/>
      <sz val="10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Times New Roman"/>
      <family val="1"/>
    </font>
    <font>
      <b/>
      <sz val="11"/>
      <color theme="9" tint="-0.4999699890613556"/>
      <name val="Times New Roman"/>
      <family val="1"/>
    </font>
    <font>
      <sz val="11"/>
      <color theme="1"/>
      <name val="Times New Roman"/>
      <family val="1"/>
    </font>
    <font>
      <b/>
      <sz val="11"/>
      <color rgb="FF663300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sz val="10"/>
      <color rgb="FF663300"/>
      <name val="MS Sans Serif"/>
      <family val="0"/>
    </font>
    <font>
      <b/>
      <sz val="10"/>
      <color rgb="FFFF0000"/>
      <name val="MS Sans Serif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>
      <alignment/>
      <protection/>
    </xf>
    <xf numFmtId="0" fontId="5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horizontal="center" textRotation="90" wrapText="1"/>
    </xf>
    <xf numFmtId="0" fontId="4" fillId="7" borderId="16" xfId="0" applyFont="1" applyFill="1" applyBorder="1" applyAlignment="1">
      <alignment horizontal="center" textRotation="90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textRotation="90" wrapText="1"/>
    </xf>
    <xf numFmtId="0" fontId="4" fillId="37" borderId="16" xfId="0" applyFont="1" applyFill="1" applyBorder="1" applyAlignment="1">
      <alignment horizontal="center" textRotation="90" wrapText="1"/>
    </xf>
    <xf numFmtId="0" fontId="4" fillId="37" borderId="13" xfId="0" applyFont="1" applyFill="1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textRotation="90" wrapText="1"/>
    </xf>
    <xf numFmtId="0" fontId="4" fillId="41" borderId="11" xfId="0" applyFont="1" applyFill="1" applyBorder="1" applyAlignment="1">
      <alignment horizontal="center" vertical="center" textRotation="90" wrapText="1"/>
    </xf>
    <xf numFmtId="0" fontId="4" fillId="35" borderId="11" xfId="0" applyFont="1" applyFill="1" applyBorder="1" applyAlignment="1">
      <alignment horizontal="center" vertical="center" textRotation="90" wrapText="1"/>
    </xf>
    <xf numFmtId="0" fontId="4" fillId="6" borderId="11" xfId="0" applyFont="1" applyFill="1" applyBorder="1" applyAlignment="1">
      <alignment horizontal="center" vertical="center" textRotation="90" wrapText="1"/>
    </xf>
    <xf numFmtId="0" fontId="4" fillId="34" borderId="11" xfId="0" applyFont="1" applyFill="1" applyBorder="1" applyAlignment="1">
      <alignment horizontal="center" vertical="center" textRotation="90" wrapText="1"/>
    </xf>
    <xf numFmtId="0" fontId="4" fillId="41" borderId="19" xfId="0" applyFont="1" applyFill="1" applyBorder="1" applyAlignment="1">
      <alignment horizontal="center" vertical="center" textRotation="90" wrapText="1"/>
    </xf>
    <xf numFmtId="0" fontId="4" fillId="34" borderId="20" xfId="0" applyFont="1" applyFill="1" applyBorder="1" applyAlignment="1">
      <alignment horizontal="center" vertical="center" textRotation="90" wrapText="1"/>
    </xf>
    <xf numFmtId="0" fontId="4" fillId="42" borderId="15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0" fontId="4" fillId="43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18" fontId="4" fillId="43" borderId="11" xfId="0" applyNumberFormat="1" applyFont="1" applyFill="1" applyBorder="1" applyAlignment="1">
      <alignment horizontal="center" vertical="center" wrapText="1"/>
    </xf>
    <xf numFmtId="20" fontId="4" fillId="5" borderId="11" xfId="0" applyNumberFormat="1" applyFont="1" applyFill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 wrapText="1"/>
    </xf>
    <xf numFmtId="0" fontId="54" fillId="5" borderId="19" xfId="0" applyFont="1" applyFill="1" applyBorder="1" applyAlignment="1">
      <alignment horizontal="center" vertical="center" wrapText="1"/>
    </xf>
    <xf numFmtId="20" fontId="4" fillId="44" borderId="21" xfId="0" applyNumberFormat="1" applyFont="1" applyFill="1" applyBorder="1" applyAlignment="1">
      <alignment horizontal="center" vertical="center" wrapText="1"/>
    </xf>
    <xf numFmtId="0" fontId="4" fillId="45" borderId="21" xfId="0" applyFont="1" applyFill="1" applyBorder="1" applyAlignment="1">
      <alignment horizontal="center" vertical="center" wrapText="1"/>
    </xf>
    <xf numFmtId="0" fontId="4" fillId="44" borderId="21" xfId="0" applyFont="1" applyFill="1" applyBorder="1" applyAlignment="1">
      <alignment horizontal="center" vertical="center" wrapText="1"/>
    </xf>
    <xf numFmtId="0" fontId="4" fillId="40" borderId="19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43" borderId="25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4" fillId="5" borderId="11" xfId="0" applyFont="1" applyFill="1" applyBorder="1" applyAlignment="1">
      <alignment horizontal="center" vertical="center" wrapText="1"/>
    </xf>
    <xf numFmtId="0" fontId="54" fillId="5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9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55" fillId="22" borderId="26" xfId="0" applyFont="1" applyFill="1" applyBorder="1" applyAlignment="1">
      <alignment horizontal="center" vertical="center" wrapText="1"/>
    </xf>
    <xf numFmtId="0" fontId="55" fillId="22" borderId="12" xfId="0" applyFont="1" applyFill="1" applyBorder="1" applyAlignment="1">
      <alignment vertical="center" wrapText="1"/>
    </xf>
    <xf numFmtId="0" fontId="4" fillId="22" borderId="27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vertical="center" wrapText="1"/>
    </xf>
    <xf numFmtId="2" fontId="6" fillId="22" borderId="35" xfId="0" applyNumberFormat="1" applyFont="1" applyFill="1" applyBorder="1" applyAlignment="1">
      <alignment horizontal="center" vertical="center"/>
    </xf>
    <xf numFmtId="2" fontId="6" fillId="22" borderId="36" xfId="0" applyNumberFormat="1" applyFont="1" applyFill="1" applyBorder="1" applyAlignment="1">
      <alignment horizontal="center" vertical="center"/>
    </xf>
    <xf numFmtId="168" fontId="6" fillId="22" borderId="36" xfId="0" applyNumberFormat="1" applyFont="1" applyFill="1" applyBorder="1" applyAlignment="1">
      <alignment horizontal="center" vertical="center"/>
    </xf>
    <xf numFmtId="0" fontId="0" fillId="22" borderId="36" xfId="0" applyFill="1" applyBorder="1" applyAlignment="1">
      <alignment/>
    </xf>
    <xf numFmtId="0" fontId="0" fillId="22" borderId="37" xfId="0" applyFill="1" applyBorder="1" applyAlignment="1">
      <alignment/>
    </xf>
    <xf numFmtId="0" fontId="55" fillId="22" borderId="14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vertical="center" wrapText="1"/>
    </xf>
    <xf numFmtId="2" fontId="6" fillId="6" borderId="38" xfId="0" applyNumberFormat="1" applyFont="1" applyFill="1" applyBorder="1" applyAlignment="1">
      <alignment horizontal="center" vertical="center"/>
    </xf>
    <xf numFmtId="2" fontId="6" fillId="6" borderId="23" xfId="0" applyNumberFormat="1" applyFont="1" applyFill="1" applyBorder="1" applyAlignment="1">
      <alignment horizontal="center" vertical="center"/>
    </xf>
    <xf numFmtId="0" fontId="0" fillId="6" borderId="17" xfId="0" applyFill="1" applyBorder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20" fontId="4" fillId="7" borderId="11" xfId="0" applyNumberFormat="1" applyFont="1" applyFill="1" applyBorder="1" applyAlignment="1">
      <alignment horizontal="center"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4" fillId="46" borderId="11" xfId="0" applyFont="1" applyFill="1" applyBorder="1" applyAlignment="1">
      <alignment horizontal="center" vertical="center" wrapText="1"/>
    </xf>
    <xf numFmtId="0" fontId="54" fillId="6" borderId="29" xfId="0" applyFont="1" applyFill="1" applyBorder="1" applyAlignment="1">
      <alignment horizontal="center" vertical="center" wrapText="1"/>
    </xf>
    <xf numFmtId="0" fontId="55" fillId="22" borderId="36" xfId="0" applyFont="1" applyFill="1" applyBorder="1" applyAlignment="1">
      <alignment horizontal="center" vertical="center" wrapText="1"/>
    </xf>
    <xf numFmtId="0" fontId="3" fillId="22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6" fillId="22" borderId="36" xfId="0" applyFont="1" applyFill="1" applyBorder="1" applyAlignment="1">
      <alignment horizontal="center" vertical="center" wrapText="1"/>
    </xf>
    <xf numFmtId="0" fontId="56" fillId="22" borderId="12" xfId="0" applyFont="1" applyFill="1" applyBorder="1" applyAlignment="1">
      <alignment horizontal="left" vertical="center" wrapText="1"/>
    </xf>
    <xf numFmtId="0" fontId="55" fillId="22" borderId="2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55" fillId="22" borderId="25" xfId="0" applyFont="1" applyFill="1" applyBorder="1" applyAlignment="1">
      <alignment horizontal="center" vertical="center" wrapText="1"/>
    </xf>
    <xf numFmtId="0" fontId="55" fillId="22" borderId="35" xfId="0" applyFont="1" applyFill="1" applyBorder="1" applyAlignment="1">
      <alignment horizontal="center" vertical="center" wrapText="1"/>
    </xf>
    <xf numFmtId="0" fontId="4" fillId="22" borderId="30" xfId="0" applyFont="1" applyFill="1" applyBorder="1" applyAlignment="1">
      <alignment horizontal="center" vertical="center" wrapText="1"/>
    </xf>
    <xf numFmtId="2" fontId="6" fillId="22" borderId="37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 wrapText="1"/>
    </xf>
    <xf numFmtId="0" fontId="4" fillId="6" borderId="39" xfId="0" applyFont="1" applyFill="1" applyBorder="1" applyAlignment="1">
      <alignment horizontal="center" vertical="center" textRotation="90" wrapText="1"/>
    </xf>
    <xf numFmtId="0" fontId="3" fillId="6" borderId="22" xfId="0" applyFont="1" applyFill="1" applyBorder="1" applyAlignment="1">
      <alignment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4" fillId="46" borderId="11" xfId="0" applyFont="1" applyFill="1" applyBorder="1" applyAlignment="1">
      <alignment horizontal="center" vertical="center" textRotation="90" wrapText="1"/>
    </xf>
    <xf numFmtId="0" fontId="55" fillId="22" borderId="40" xfId="0" applyFont="1" applyFill="1" applyBorder="1" applyAlignment="1">
      <alignment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55" fillId="22" borderId="42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left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0" fillId="22" borderId="41" xfId="0" applyFill="1" applyBorder="1" applyAlignment="1">
      <alignment/>
    </xf>
    <xf numFmtId="0" fontId="0" fillId="6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0" fontId="4" fillId="0" borderId="0" xfId="0" applyFont="1" applyFill="1" applyBorder="1" applyAlignment="1">
      <alignment horizontal="center" textRotation="90" wrapText="1"/>
    </xf>
    <xf numFmtId="2" fontId="6" fillId="0" borderId="0" xfId="0" applyNumberFormat="1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2" fontId="6" fillId="6" borderId="43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2" fontId="0" fillId="22" borderId="36" xfId="0" applyNumberFormat="1" applyFill="1" applyBorder="1" applyAlignment="1">
      <alignment/>
    </xf>
    <xf numFmtId="168" fontId="6" fillId="6" borderId="23" xfId="0" applyNumberFormat="1" applyFont="1" applyFill="1" applyBorder="1" applyAlignment="1">
      <alignment horizontal="center" vertical="center"/>
    </xf>
    <xf numFmtId="0" fontId="4" fillId="47" borderId="14" xfId="0" applyFont="1" applyFill="1" applyBorder="1" applyAlignment="1">
      <alignment horizontal="center" textRotation="90" wrapText="1"/>
    </xf>
    <xf numFmtId="0" fontId="4" fillId="37" borderId="14" xfId="0" applyFont="1" applyFill="1" applyBorder="1" applyAlignment="1">
      <alignment horizontal="center" textRotation="90" wrapText="1"/>
    </xf>
    <xf numFmtId="0" fontId="4" fillId="48" borderId="38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3" fillId="22" borderId="12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textRotation="90" wrapText="1"/>
    </xf>
    <xf numFmtId="0" fontId="3" fillId="49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9" borderId="13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4" fillId="47" borderId="35" xfId="0" applyFont="1" applyFill="1" applyBorder="1" applyAlignment="1">
      <alignment horizontal="center" vertical="center" wrapText="1"/>
    </xf>
    <xf numFmtId="0" fontId="4" fillId="47" borderId="14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0" fontId="4" fillId="49" borderId="14" xfId="0" applyFont="1" applyFill="1" applyBorder="1" applyAlignment="1">
      <alignment horizontal="center" textRotation="90" wrapText="1"/>
    </xf>
    <xf numFmtId="0" fontId="4" fillId="22" borderId="40" xfId="0" applyFont="1" applyFill="1" applyBorder="1" applyAlignment="1">
      <alignment horizontal="center" textRotation="90" wrapText="1"/>
    </xf>
    <xf numFmtId="0" fontId="4" fillId="22" borderId="12" xfId="0" applyFont="1" applyFill="1" applyBorder="1" applyAlignment="1">
      <alignment vertical="center" wrapText="1"/>
    </xf>
    <xf numFmtId="0" fontId="4" fillId="49" borderId="12" xfId="0" applyFont="1" applyFill="1" applyBorder="1" applyAlignment="1">
      <alignment horizontal="center" textRotation="90" wrapText="1"/>
    </xf>
    <xf numFmtId="0" fontId="4" fillId="22" borderId="12" xfId="0" applyFont="1" applyFill="1" applyBorder="1" applyAlignment="1">
      <alignment horizontal="center" textRotation="90" wrapText="1"/>
    </xf>
    <xf numFmtId="0" fontId="4" fillId="49" borderId="40" xfId="0" applyFont="1" applyFill="1" applyBorder="1" applyAlignment="1">
      <alignment horizontal="center" textRotation="90" wrapText="1"/>
    </xf>
    <xf numFmtId="0" fontId="4" fillId="22" borderId="4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textRotation="90" wrapText="1"/>
    </xf>
    <xf numFmtId="0" fontId="4" fillId="0" borderId="4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left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59" fillId="0" borderId="22" xfId="0" applyNumberFormat="1" applyFont="1" applyBorder="1" applyAlignment="1">
      <alignment horizontal="center" vertical="center" wrapText="1"/>
    </xf>
    <xf numFmtId="1" fontId="3" fillId="49" borderId="22" xfId="0" applyNumberFormat="1" applyFont="1" applyFill="1" applyBorder="1" applyAlignment="1">
      <alignment horizontal="center" vertical="center" wrapText="1"/>
    </xf>
    <xf numFmtId="1" fontId="57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 wrapText="1"/>
    </xf>
    <xf numFmtId="1" fontId="59" fillId="0" borderId="12" xfId="0" applyNumberFormat="1" applyFont="1" applyBorder="1" applyAlignment="1">
      <alignment horizontal="center" vertical="center" wrapText="1"/>
    </xf>
    <xf numFmtId="1" fontId="3" fillId="49" borderId="12" xfId="0" applyNumberFormat="1" applyFont="1" applyFill="1" applyBorder="1" applyAlignment="1">
      <alignment horizontal="center" vertical="center" wrapText="1"/>
    </xf>
    <xf numFmtId="1" fontId="58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59" fillId="0" borderId="13" xfId="0" applyNumberFormat="1" applyFont="1" applyBorder="1" applyAlignment="1">
      <alignment horizontal="center" vertical="center" wrapText="1"/>
    </xf>
    <xf numFmtId="1" fontId="3" fillId="49" borderId="13" xfId="0" applyNumberFormat="1" applyFont="1" applyFill="1" applyBorder="1" applyAlignment="1">
      <alignment horizontal="center" vertical="center" wrapText="1"/>
    </xf>
    <xf numFmtId="1" fontId="57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horizontal="center" vertical="center" wrapText="1"/>
    </xf>
    <xf numFmtId="1" fontId="58" fillId="0" borderId="0" xfId="0" applyNumberFormat="1" applyFont="1" applyAlignment="1">
      <alignment horizontal="center" vertical="center" wrapText="1"/>
    </xf>
    <xf numFmtId="1" fontId="57" fillId="0" borderId="0" xfId="0" applyNumberFormat="1" applyFont="1" applyAlignment="1">
      <alignment horizontal="center" vertical="center"/>
    </xf>
    <xf numFmtId="1" fontId="60" fillId="0" borderId="0" xfId="0" applyNumberFormat="1" applyFont="1" applyAlignment="1">
      <alignment horizontal="center" vertical="center"/>
    </xf>
    <xf numFmtId="1" fontId="61" fillId="0" borderId="0" xfId="0" applyNumberFormat="1" applyFont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" fontId="54" fillId="0" borderId="43" xfId="0" applyNumberFormat="1" applyFont="1" applyBorder="1" applyAlignment="1">
      <alignment horizontal="center" vertical="center"/>
    </xf>
    <xf numFmtId="1" fontId="54" fillId="0" borderId="23" xfId="0" applyNumberFormat="1" applyFont="1" applyBorder="1" applyAlignment="1">
      <alignment horizontal="center" vertical="center"/>
    </xf>
    <xf numFmtId="1" fontId="54" fillId="0" borderId="17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3" fillId="0" borderId="13" xfId="57" applyFont="1" applyBorder="1" applyAlignment="1">
      <alignment horizontal="center" vertical="center" wrapText="1"/>
      <protection/>
    </xf>
    <xf numFmtId="0" fontId="4" fillId="22" borderId="35" xfId="0" applyFont="1" applyFill="1" applyBorder="1" applyAlignment="1">
      <alignment horizontal="center" textRotation="90" wrapText="1"/>
    </xf>
    <xf numFmtId="0" fontId="4" fillId="22" borderId="36" xfId="0" applyFont="1" applyFill="1" applyBorder="1" applyAlignment="1">
      <alignment horizontal="center" textRotation="90"/>
    </xf>
    <xf numFmtId="0" fontId="0" fillId="22" borderId="36" xfId="0" applyFill="1" applyBorder="1" applyAlignment="1">
      <alignment/>
    </xf>
    <xf numFmtId="0" fontId="4" fillId="6" borderId="38" xfId="0" applyFont="1" applyFill="1" applyBorder="1" applyAlignment="1">
      <alignment horizontal="center" textRotation="90" wrapText="1"/>
    </xf>
    <xf numFmtId="0" fontId="4" fillId="6" borderId="23" xfId="0" applyFont="1" applyFill="1" applyBorder="1" applyAlignment="1">
      <alignment horizontal="center" textRotation="90"/>
    </xf>
    <xf numFmtId="0" fontId="0" fillId="6" borderId="23" xfId="0" applyFill="1" applyBorder="1" applyAlignment="1">
      <alignment/>
    </xf>
    <xf numFmtId="0" fontId="4" fillId="41" borderId="21" xfId="0" applyFont="1" applyFill="1" applyBorder="1" applyAlignment="1">
      <alignment horizontal="center" textRotation="90" wrapText="1"/>
    </xf>
    <xf numFmtId="0" fontId="5" fillId="35" borderId="47" xfId="0" applyFont="1" applyFill="1" applyBorder="1" applyAlignment="1">
      <alignment horizontal="center" textRotation="90" wrapText="1"/>
    </xf>
    <xf numFmtId="0" fontId="4" fillId="50" borderId="18" xfId="0" applyFont="1" applyFill="1" applyBorder="1" applyAlignment="1">
      <alignment horizontal="center" textRotation="90" wrapText="1"/>
    </xf>
    <xf numFmtId="0" fontId="5" fillId="22" borderId="48" xfId="0" applyFont="1" applyFill="1" applyBorder="1" applyAlignment="1">
      <alignment horizontal="center" textRotation="90" wrapText="1"/>
    </xf>
    <xf numFmtId="0" fontId="4" fillId="22" borderId="49" xfId="0" applyFont="1" applyFill="1" applyBorder="1" applyAlignment="1">
      <alignment horizontal="center" textRotation="90" wrapText="1"/>
    </xf>
    <xf numFmtId="0" fontId="4" fillId="22" borderId="50" xfId="0" applyFont="1" applyFill="1" applyBorder="1" applyAlignment="1">
      <alignment horizontal="center" textRotation="90" wrapText="1"/>
    </xf>
    <xf numFmtId="0" fontId="0" fillId="22" borderId="50" xfId="0" applyFill="1" applyBorder="1" applyAlignment="1">
      <alignment/>
    </xf>
    <xf numFmtId="0" fontId="4" fillId="6" borderId="18" xfId="0" applyFont="1" applyFill="1" applyBorder="1" applyAlignment="1">
      <alignment horizontal="center" textRotation="90" wrapText="1"/>
    </xf>
    <xf numFmtId="0" fontId="4" fillId="6" borderId="48" xfId="0" applyFont="1" applyFill="1" applyBorder="1" applyAlignment="1">
      <alignment horizontal="center" textRotation="90" wrapText="1"/>
    </xf>
    <xf numFmtId="0" fontId="4" fillId="41" borderId="39" xfId="0" applyFont="1" applyFill="1" applyBorder="1" applyAlignment="1">
      <alignment horizontal="center" textRotation="90" wrapText="1"/>
    </xf>
    <xf numFmtId="0" fontId="4" fillId="22" borderId="51" xfId="0" applyFont="1" applyFill="1" applyBorder="1" applyAlignment="1">
      <alignment horizontal="center" textRotation="90" wrapText="1"/>
    </xf>
    <xf numFmtId="0" fontId="4" fillId="22" borderId="52" xfId="0" applyFont="1" applyFill="1" applyBorder="1" applyAlignment="1">
      <alignment horizontal="center" textRotation="90" wrapText="1"/>
    </xf>
    <xf numFmtId="0" fontId="0" fillId="22" borderId="53" xfId="0" applyFill="1" applyBorder="1" applyAlignment="1">
      <alignment/>
    </xf>
    <xf numFmtId="0" fontId="4" fillId="22" borderId="25" xfId="0" applyFont="1" applyFill="1" applyBorder="1" applyAlignment="1">
      <alignment horizontal="center" textRotation="90" wrapText="1"/>
    </xf>
    <xf numFmtId="0" fontId="4" fillId="22" borderId="54" xfId="0" applyFont="1" applyFill="1" applyBorder="1" applyAlignment="1">
      <alignment horizontal="center" textRotation="90" wrapText="1"/>
    </xf>
    <xf numFmtId="0" fontId="0" fillId="22" borderId="55" xfId="0" applyFill="1" applyBorder="1" applyAlignment="1">
      <alignment/>
    </xf>
    <xf numFmtId="0" fontId="3" fillId="0" borderId="56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6" fillId="51" borderId="51" xfId="0" applyFont="1" applyFill="1" applyBorder="1" applyAlignment="1">
      <alignment horizontal="center" vertical="center"/>
    </xf>
    <xf numFmtId="0" fontId="6" fillId="51" borderId="44" xfId="0" applyFont="1" applyFill="1" applyBorder="1" applyAlignment="1">
      <alignment horizontal="center" vertical="center"/>
    </xf>
    <xf numFmtId="0" fontId="6" fillId="51" borderId="59" xfId="0" applyFont="1" applyFill="1" applyBorder="1" applyAlignment="1">
      <alignment horizontal="center" vertical="center"/>
    </xf>
    <xf numFmtId="0" fontId="4" fillId="51" borderId="51" xfId="0" applyFont="1" applyFill="1" applyBorder="1" applyAlignment="1">
      <alignment horizontal="center" vertical="center"/>
    </xf>
    <xf numFmtId="0" fontId="4" fillId="51" borderId="44" xfId="0" applyFont="1" applyFill="1" applyBorder="1" applyAlignment="1">
      <alignment horizontal="center" vertical="center"/>
    </xf>
    <xf numFmtId="0" fontId="4" fillId="51" borderId="59" xfId="0" applyFont="1" applyFill="1" applyBorder="1" applyAlignment="1">
      <alignment horizontal="center" vertical="center"/>
    </xf>
    <xf numFmtId="0" fontId="3" fillId="22" borderId="37" xfId="0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vertical="center" wrapText="1"/>
    </xf>
    <xf numFmtId="2" fontId="6" fillId="22" borderId="60" xfId="0" applyNumberFormat="1" applyFont="1" applyFill="1" applyBorder="1" applyAlignment="1">
      <alignment horizontal="center" vertical="center"/>
    </xf>
    <xf numFmtId="2" fontId="6" fillId="22" borderId="26" xfId="0" applyNumberFormat="1" applyFont="1" applyFill="1" applyBorder="1" applyAlignment="1">
      <alignment horizontal="center" vertical="center"/>
    </xf>
    <xf numFmtId="168" fontId="6" fillId="22" borderId="26" xfId="0" applyNumberFormat="1" applyFont="1" applyFill="1" applyBorder="1" applyAlignment="1">
      <alignment horizontal="center" vertical="center"/>
    </xf>
    <xf numFmtId="2" fontId="6" fillId="22" borderId="61" xfId="0" applyNumberFormat="1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4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"/>
  <sheetViews>
    <sheetView tabSelected="1" zoomScale="63" zoomScaleNormal="63" zoomScaleSheetLayoutView="70" workbookViewId="0" topLeftCell="A1">
      <selection activeCell="AY11" sqref="AY11"/>
    </sheetView>
  </sheetViews>
  <sheetFormatPr defaultColWidth="9.140625" defaultRowHeight="12.75"/>
  <cols>
    <col min="1" max="1" width="10.421875" style="0" customWidth="1"/>
    <col min="2" max="2" width="18.28125" style="0" bestFit="1" customWidth="1"/>
    <col min="3" max="3" width="23.28125" style="0" customWidth="1"/>
    <col min="4" max="4" width="5.421875" style="0" customWidth="1"/>
    <col min="5" max="5" width="4.28125" style="0" customWidth="1"/>
    <col min="6" max="6" width="5.2812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5.28125" style="0" customWidth="1"/>
    <col min="12" max="12" width="4.28125" style="0" customWidth="1"/>
    <col min="13" max="13" width="4.8515625" style="0" customWidth="1"/>
    <col min="14" max="14" width="5.140625" style="0" customWidth="1"/>
    <col min="15" max="15" width="5.28125" style="0" customWidth="1"/>
    <col min="16" max="16" width="5.421875" style="0" customWidth="1"/>
    <col min="17" max="17" width="6.140625" style="0" customWidth="1"/>
    <col min="18" max="18" width="4.8515625" style="0" customWidth="1"/>
    <col min="19" max="19" width="5.421875" style="0" customWidth="1"/>
    <col min="20" max="20" width="4.28125" style="0" customWidth="1"/>
    <col min="21" max="21" width="3.7109375" style="0" customWidth="1"/>
    <col min="22" max="22" width="5.28125" style="0" customWidth="1"/>
    <col min="23" max="23" width="6.421875" style="0" customWidth="1"/>
    <col min="24" max="24" width="4.57421875" style="0" customWidth="1"/>
    <col min="25" max="25" width="4.8515625" style="0" customWidth="1"/>
    <col min="26" max="27" width="5.28125" style="0" customWidth="1"/>
    <col min="28" max="28" width="4.28125" style="0" customWidth="1"/>
    <col min="29" max="30" width="3.8515625" style="0" customWidth="1"/>
    <col min="31" max="32" width="4.421875" style="0" customWidth="1"/>
    <col min="33" max="33" width="5.28125" style="0" customWidth="1"/>
    <col min="34" max="34" width="6.57421875" style="0" customWidth="1"/>
    <col min="35" max="35" width="6.28125" style="0" customWidth="1"/>
    <col min="36" max="36" width="6.00390625" style="0" customWidth="1"/>
    <col min="37" max="37" width="6.28125" style="0" customWidth="1"/>
    <col min="38" max="38" width="3.28125" style="0" customWidth="1"/>
    <col min="41" max="41" width="2.28125" style="0" customWidth="1"/>
  </cols>
  <sheetData>
    <row r="1" spans="1:44" ht="25.5" customHeight="1" thickBot="1">
      <c r="A1" s="55" t="s">
        <v>0</v>
      </c>
      <c r="B1" s="2" t="s">
        <v>12</v>
      </c>
      <c r="C1" s="3" t="s">
        <v>5</v>
      </c>
      <c r="D1" s="3"/>
      <c r="E1" s="3">
        <v>1</v>
      </c>
      <c r="F1" s="3">
        <v>2</v>
      </c>
      <c r="G1" s="20">
        <v>3</v>
      </c>
      <c r="H1" s="3">
        <v>4</v>
      </c>
      <c r="I1" s="3">
        <v>5</v>
      </c>
      <c r="J1" s="3">
        <v>6</v>
      </c>
      <c r="K1" s="2">
        <v>7</v>
      </c>
      <c r="L1" s="3">
        <v>8</v>
      </c>
      <c r="M1" s="3">
        <v>9</v>
      </c>
      <c r="N1" s="3">
        <v>10</v>
      </c>
      <c r="O1" s="20">
        <v>11</v>
      </c>
      <c r="P1" s="3">
        <v>12</v>
      </c>
      <c r="Q1" s="3">
        <v>13</v>
      </c>
      <c r="R1" s="52">
        <v>14</v>
      </c>
      <c r="S1" s="52">
        <v>15</v>
      </c>
      <c r="T1" s="52">
        <v>16</v>
      </c>
      <c r="U1" s="53">
        <v>17</v>
      </c>
      <c r="V1" s="53">
        <v>18</v>
      </c>
      <c r="W1" s="52">
        <v>19</v>
      </c>
      <c r="X1" s="52">
        <v>20</v>
      </c>
      <c r="Y1" s="52">
        <v>21</v>
      </c>
      <c r="Z1" s="52">
        <v>22</v>
      </c>
      <c r="AA1" s="52">
        <v>23</v>
      </c>
      <c r="AB1" s="52">
        <v>24</v>
      </c>
      <c r="AC1" s="52">
        <v>25</v>
      </c>
      <c r="AD1" s="52">
        <v>26</v>
      </c>
      <c r="AE1" s="52">
        <v>27</v>
      </c>
      <c r="AF1" s="52"/>
      <c r="AG1" s="3"/>
      <c r="AH1" s="208" t="s">
        <v>10</v>
      </c>
      <c r="AI1" s="11"/>
      <c r="AJ1" s="16"/>
      <c r="AK1" s="210" t="s">
        <v>1</v>
      </c>
      <c r="AL1" s="1"/>
      <c r="AM1" s="212" t="s">
        <v>32</v>
      </c>
      <c r="AN1" s="215" t="s">
        <v>34</v>
      </c>
      <c r="AO1" s="127"/>
      <c r="AP1" s="202" t="s">
        <v>33</v>
      </c>
      <c r="AQ1" s="205" t="s">
        <v>35</v>
      </c>
      <c r="AR1" s="1"/>
    </row>
    <row r="2" spans="1:44" ht="93.75" customHeight="1" thickBot="1">
      <c r="A2" s="56"/>
      <c r="B2" s="28"/>
      <c r="C2" s="29"/>
      <c r="D2" s="30" t="s">
        <v>64</v>
      </c>
      <c r="E2" s="31" t="s">
        <v>65</v>
      </c>
      <c r="F2" s="32" t="s">
        <v>66</v>
      </c>
      <c r="G2" s="32" t="s">
        <v>37</v>
      </c>
      <c r="H2" s="32" t="s">
        <v>13</v>
      </c>
      <c r="I2" s="33" t="s">
        <v>67</v>
      </c>
      <c r="J2" s="32" t="s">
        <v>42</v>
      </c>
      <c r="K2" s="32" t="s">
        <v>36</v>
      </c>
      <c r="L2" s="32" t="s">
        <v>39</v>
      </c>
      <c r="M2" s="34" t="s">
        <v>7</v>
      </c>
      <c r="N2" s="32" t="s">
        <v>11</v>
      </c>
      <c r="O2" s="32" t="s">
        <v>16</v>
      </c>
      <c r="P2" s="32" t="s">
        <v>65</v>
      </c>
      <c r="Q2" s="32" t="s">
        <v>11</v>
      </c>
      <c r="R2" s="32" t="s">
        <v>68</v>
      </c>
      <c r="S2" s="32" t="s">
        <v>4</v>
      </c>
      <c r="T2" s="32" t="s">
        <v>4</v>
      </c>
      <c r="U2" s="32" t="s">
        <v>13</v>
      </c>
      <c r="V2" s="34" t="s">
        <v>7</v>
      </c>
      <c r="W2" s="31" t="s">
        <v>13</v>
      </c>
      <c r="X2" s="31" t="s">
        <v>17</v>
      </c>
      <c r="Y2" s="31" t="s">
        <v>37</v>
      </c>
      <c r="Z2" s="31" t="s">
        <v>42</v>
      </c>
      <c r="AA2" s="31" t="s">
        <v>43</v>
      </c>
      <c r="AB2" s="31" t="s">
        <v>43</v>
      </c>
      <c r="AC2" s="35" t="s">
        <v>4</v>
      </c>
      <c r="AD2" s="35" t="s">
        <v>69</v>
      </c>
      <c r="AE2" s="35" t="s">
        <v>43</v>
      </c>
      <c r="AF2" s="48" t="s">
        <v>53</v>
      </c>
      <c r="AG2" s="36" t="s">
        <v>8</v>
      </c>
      <c r="AH2" s="209"/>
      <c r="AI2" s="12" t="s">
        <v>3</v>
      </c>
      <c r="AJ2" s="17" t="s">
        <v>9</v>
      </c>
      <c r="AK2" s="211"/>
      <c r="AL2" s="1"/>
      <c r="AM2" s="213"/>
      <c r="AN2" s="216"/>
      <c r="AO2" s="127"/>
      <c r="AP2" s="203"/>
      <c r="AQ2" s="206"/>
      <c r="AR2" s="1"/>
    </row>
    <row r="3" spans="1:44" ht="83.25" customHeight="1" thickBot="1">
      <c r="A3" s="57"/>
      <c r="B3" s="38"/>
      <c r="C3" s="39"/>
      <c r="D3" s="111" t="s">
        <v>54</v>
      </c>
      <c r="E3" s="39"/>
      <c r="F3" s="39"/>
      <c r="G3" s="40"/>
      <c r="H3" s="40"/>
      <c r="I3" s="94"/>
      <c r="J3" s="39"/>
      <c r="K3" s="39"/>
      <c r="L3" s="40"/>
      <c r="M3" s="43" t="s">
        <v>47</v>
      </c>
      <c r="N3" s="41"/>
      <c r="O3" s="42"/>
      <c r="P3" s="42"/>
      <c r="Q3" s="42"/>
      <c r="R3" s="42"/>
      <c r="S3" s="42"/>
      <c r="T3" s="42"/>
      <c r="U3" s="42"/>
      <c r="V3" s="43" t="s">
        <v>47</v>
      </c>
      <c r="W3" s="44"/>
      <c r="X3" s="44"/>
      <c r="Y3" s="44"/>
      <c r="Z3" s="62"/>
      <c r="AA3" s="62"/>
      <c r="AB3" s="62"/>
      <c r="AC3" s="63"/>
      <c r="AD3" s="63"/>
      <c r="AE3" s="63"/>
      <c r="AF3" s="108" t="s">
        <v>55</v>
      </c>
      <c r="AG3" s="45" t="s">
        <v>70</v>
      </c>
      <c r="AH3" s="46"/>
      <c r="AI3" s="47"/>
      <c r="AJ3" s="37"/>
      <c r="AK3" s="27"/>
      <c r="AL3" s="1"/>
      <c r="AM3" s="214"/>
      <c r="AN3" s="216"/>
      <c r="AO3" s="127"/>
      <c r="AP3" s="204"/>
      <c r="AQ3" s="207"/>
      <c r="AR3" s="1"/>
    </row>
    <row r="4" spans="1:44" ht="28.5" customHeight="1">
      <c r="A4" s="58" t="s">
        <v>6</v>
      </c>
      <c r="B4" s="104"/>
      <c r="C4" s="86" t="s">
        <v>72</v>
      </c>
      <c r="D4" s="113">
        <v>0</v>
      </c>
      <c r="E4" s="6">
        <v>0</v>
      </c>
      <c r="F4" s="6">
        <v>0</v>
      </c>
      <c r="G4" s="6">
        <v>0</v>
      </c>
      <c r="H4" s="6">
        <v>0</v>
      </c>
      <c r="I4" s="24">
        <v>0</v>
      </c>
      <c r="J4" s="6">
        <v>0</v>
      </c>
      <c r="K4" s="6">
        <v>0</v>
      </c>
      <c r="L4" s="6">
        <v>0</v>
      </c>
      <c r="M4" s="7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7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24">
        <v>0</v>
      </c>
      <c r="AG4" s="7">
        <v>0</v>
      </c>
      <c r="AH4" s="69">
        <f>SUM(E4:AE4)-I4-M4-V4</f>
        <v>0</v>
      </c>
      <c r="AI4" s="70">
        <f>M4+AG4+V4</f>
        <v>0</v>
      </c>
      <c r="AJ4" s="71">
        <f>D4+I4+AF4</f>
        <v>0</v>
      </c>
      <c r="AK4" s="27">
        <f>AH4+AI4+AJ4</f>
        <v>0</v>
      </c>
      <c r="AL4" s="125"/>
      <c r="AM4" s="81">
        <v>101.05</v>
      </c>
      <c r="AN4" s="88"/>
      <c r="AO4" s="128"/>
      <c r="AP4" s="81">
        <v>101.05</v>
      </c>
      <c r="AQ4" s="88"/>
      <c r="AR4" s="1"/>
    </row>
    <row r="5" spans="1:44" ht="34.5" customHeight="1">
      <c r="A5" s="59" t="s">
        <v>6</v>
      </c>
      <c r="B5" s="118"/>
      <c r="C5" s="107" t="s">
        <v>73</v>
      </c>
      <c r="D5" s="110">
        <v>0</v>
      </c>
      <c r="E5" s="4">
        <v>0</v>
      </c>
      <c r="F5" s="4">
        <v>0</v>
      </c>
      <c r="G5" s="4">
        <v>0</v>
      </c>
      <c r="H5" s="4">
        <v>0</v>
      </c>
      <c r="I5" s="25">
        <v>0</v>
      </c>
      <c r="J5" s="4">
        <v>0</v>
      </c>
      <c r="K5" s="4">
        <v>0</v>
      </c>
      <c r="L5" s="4">
        <v>0</v>
      </c>
      <c r="M5" s="8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8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25">
        <v>0</v>
      </c>
      <c r="AG5" s="8">
        <v>0</v>
      </c>
      <c r="AH5" s="13">
        <f aca="true" t="shared" si="0" ref="AH5:AH16">SUM(E5:AE5)-I5-M5-V5</f>
        <v>0</v>
      </c>
      <c r="AI5" s="50">
        <f aca="true" t="shared" si="1" ref="AI5:AI16">M5+AG5+V5</f>
        <v>0</v>
      </c>
      <c r="AJ5" s="54">
        <f aca="true" t="shared" si="2" ref="AJ5:AJ16">D5+I5+AF5</f>
        <v>0</v>
      </c>
      <c r="AK5" s="51">
        <f aca="true" t="shared" si="3" ref="AK5:AK16">AH5+AI5+AJ5</f>
        <v>0</v>
      </c>
      <c r="AL5" s="1"/>
      <c r="AM5" s="82"/>
      <c r="AN5" s="89"/>
      <c r="AO5" s="128"/>
      <c r="AP5" s="82"/>
      <c r="AQ5" s="89"/>
      <c r="AR5" s="1"/>
    </row>
    <row r="6" spans="1:44" ht="21" customHeight="1">
      <c r="A6" s="59" t="s">
        <v>14</v>
      </c>
      <c r="B6" s="117" t="s">
        <v>27</v>
      </c>
      <c r="C6" s="112" t="s">
        <v>71</v>
      </c>
      <c r="D6" s="110">
        <v>0</v>
      </c>
      <c r="E6" s="4">
        <v>0</v>
      </c>
      <c r="F6" s="4">
        <v>0</v>
      </c>
      <c r="G6" s="4">
        <v>0</v>
      </c>
      <c r="H6" s="4">
        <v>0</v>
      </c>
      <c r="I6" s="25">
        <v>0</v>
      </c>
      <c r="J6" s="4">
        <v>0</v>
      </c>
      <c r="K6" s="4">
        <v>0</v>
      </c>
      <c r="L6" s="4">
        <v>0</v>
      </c>
      <c r="M6" s="8">
        <v>18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8">
        <v>0</v>
      </c>
      <c r="W6" s="4">
        <v>0</v>
      </c>
      <c r="X6" s="4">
        <v>0</v>
      </c>
      <c r="Y6" s="4">
        <v>60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25">
        <v>0</v>
      </c>
      <c r="AG6" s="8">
        <v>26</v>
      </c>
      <c r="AH6" s="13">
        <f t="shared" si="0"/>
        <v>60</v>
      </c>
      <c r="AI6" s="50">
        <f t="shared" si="1"/>
        <v>44</v>
      </c>
      <c r="AJ6" s="54">
        <f t="shared" si="2"/>
        <v>0</v>
      </c>
      <c r="AK6" s="51">
        <f t="shared" si="3"/>
        <v>104</v>
      </c>
      <c r="AL6" s="1"/>
      <c r="AM6" s="82">
        <v>99.7</v>
      </c>
      <c r="AN6" s="89"/>
      <c r="AO6" s="128"/>
      <c r="AP6" s="82">
        <v>99.7</v>
      </c>
      <c r="AQ6" s="89"/>
      <c r="AR6" s="1"/>
    </row>
    <row r="7" spans="1:44" ht="23.25" customHeight="1">
      <c r="A7" s="60">
        <v>4</v>
      </c>
      <c r="B7" s="97" t="s">
        <v>28</v>
      </c>
      <c r="C7" s="119" t="s">
        <v>29</v>
      </c>
      <c r="D7" s="110">
        <v>0</v>
      </c>
      <c r="E7" s="4">
        <v>0</v>
      </c>
      <c r="F7" s="4">
        <v>0</v>
      </c>
      <c r="G7" s="4">
        <v>0</v>
      </c>
      <c r="H7" s="4">
        <v>0</v>
      </c>
      <c r="I7" s="25">
        <v>0</v>
      </c>
      <c r="J7" s="4">
        <v>0</v>
      </c>
      <c r="K7" s="4">
        <v>0</v>
      </c>
      <c r="L7" s="4">
        <v>0</v>
      </c>
      <c r="M7" s="8">
        <v>0</v>
      </c>
      <c r="N7" s="4">
        <v>0</v>
      </c>
      <c r="O7" s="4">
        <v>60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8">
        <v>0</v>
      </c>
      <c r="W7" s="4">
        <v>0</v>
      </c>
      <c r="X7" s="4">
        <v>0</v>
      </c>
      <c r="Y7" s="4">
        <v>60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25">
        <v>0</v>
      </c>
      <c r="AG7" s="8">
        <v>0</v>
      </c>
      <c r="AH7" s="13">
        <f t="shared" si="0"/>
        <v>120</v>
      </c>
      <c r="AI7" s="50">
        <f t="shared" si="1"/>
        <v>0</v>
      </c>
      <c r="AJ7" s="54">
        <f t="shared" si="2"/>
        <v>0</v>
      </c>
      <c r="AK7" s="51">
        <f t="shared" si="3"/>
        <v>120</v>
      </c>
      <c r="AL7" s="1"/>
      <c r="AM7" s="83">
        <v>97.675</v>
      </c>
      <c r="AN7" s="89"/>
      <c r="AO7" s="128"/>
      <c r="AP7" s="83">
        <v>97.675</v>
      </c>
      <c r="AQ7" s="89"/>
      <c r="AR7" s="1"/>
    </row>
    <row r="8" spans="1:44" ht="36" customHeight="1">
      <c r="A8" s="61">
        <v>4</v>
      </c>
      <c r="B8" s="97" t="s">
        <v>74</v>
      </c>
      <c r="C8" s="80" t="s">
        <v>75</v>
      </c>
      <c r="D8" s="110">
        <v>0</v>
      </c>
      <c r="E8" s="4">
        <v>60</v>
      </c>
      <c r="F8" s="4">
        <v>0</v>
      </c>
      <c r="G8" s="4">
        <v>0</v>
      </c>
      <c r="H8" s="4">
        <v>0</v>
      </c>
      <c r="I8" s="25">
        <v>0</v>
      </c>
      <c r="J8" s="4">
        <v>0</v>
      </c>
      <c r="K8" s="4">
        <v>0</v>
      </c>
      <c r="L8" s="4">
        <v>0</v>
      </c>
      <c r="M8" s="8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8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60</v>
      </c>
      <c r="AE8" s="4">
        <v>0</v>
      </c>
      <c r="AF8" s="25">
        <v>0</v>
      </c>
      <c r="AG8" s="8">
        <v>0</v>
      </c>
      <c r="AH8" s="13">
        <f t="shared" si="0"/>
        <v>120</v>
      </c>
      <c r="AI8" s="50">
        <f t="shared" si="1"/>
        <v>0</v>
      </c>
      <c r="AJ8" s="54">
        <f t="shared" si="2"/>
        <v>0</v>
      </c>
      <c r="AK8" s="51">
        <f t="shared" si="3"/>
        <v>120</v>
      </c>
      <c r="AL8" s="1"/>
      <c r="AM8" s="83">
        <v>97.675</v>
      </c>
      <c r="AN8" s="89"/>
      <c r="AO8" s="128"/>
      <c r="AP8" s="83">
        <v>97.675</v>
      </c>
      <c r="AQ8" s="89"/>
      <c r="AR8" s="1"/>
    </row>
    <row r="9" spans="1:44" ht="24.75" customHeight="1">
      <c r="A9" s="60">
        <v>6</v>
      </c>
      <c r="B9" s="114"/>
      <c r="C9" s="87" t="s">
        <v>76</v>
      </c>
      <c r="D9" s="110">
        <v>0</v>
      </c>
      <c r="E9" s="4">
        <v>60</v>
      </c>
      <c r="F9" s="4">
        <v>60</v>
      </c>
      <c r="G9" s="4">
        <v>0</v>
      </c>
      <c r="H9" s="4">
        <v>0</v>
      </c>
      <c r="I9" s="25">
        <v>0</v>
      </c>
      <c r="J9" s="4">
        <v>0</v>
      </c>
      <c r="K9" s="4">
        <v>0</v>
      </c>
      <c r="L9" s="4">
        <v>0</v>
      </c>
      <c r="M9" s="8">
        <v>0</v>
      </c>
      <c r="N9" s="4">
        <v>0</v>
      </c>
      <c r="O9" s="4">
        <v>0</v>
      </c>
      <c r="P9" s="4">
        <v>60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8">
        <v>10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25">
        <v>0</v>
      </c>
      <c r="AG9" s="8">
        <v>36</v>
      </c>
      <c r="AH9" s="13">
        <f t="shared" si="0"/>
        <v>180</v>
      </c>
      <c r="AI9" s="50">
        <f t="shared" si="1"/>
        <v>46</v>
      </c>
      <c r="AJ9" s="54">
        <f t="shared" si="2"/>
        <v>0</v>
      </c>
      <c r="AK9" s="51">
        <f t="shared" si="3"/>
        <v>226</v>
      </c>
      <c r="AL9" s="1"/>
      <c r="AM9" s="82"/>
      <c r="AN9" s="89">
        <v>102.1</v>
      </c>
      <c r="AO9" s="128"/>
      <c r="AP9" s="82"/>
      <c r="AQ9" s="89">
        <v>102.1</v>
      </c>
      <c r="AR9" s="1"/>
    </row>
    <row r="10" spans="1:44" ht="21" customHeight="1">
      <c r="A10" s="61">
        <v>7</v>
      </c>
      <c r="B10" s="114" t="s">
        <v>77</v>
      </c>
      <c r="C10" s="87" t="s">
        <v>78</v>
      </c>
      <c r="D10" s="110">
        <v>0</v>
      </c>
      <c r="E10" s="4">
        <v>60</v>
      </c>
      <c r="F10" s="4">
        <v>0</v>
      </c>
      <c r="G10" s="4">
        <v>0</v>
      </c>
      <c r="H10" s="4">
        <v>0</v>
      </c>
      <c r="I10" s="25">
        <v>0</v>
      </c>
      <c r="J10" s="4">
        <v>0</v>
      </c>
      <c r="K10" s="4">
        <v>0</v>
      </c>
      <c r="L10" s="4">
        <v>0</v>
      </c>
      <c r="M10" s="8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60</v>
      </c>
      <c r="V10" s="8">
        <v>0</v>
      </c>
      <c r="W10" s="4">
        <v>0</v>
      </c>
      <c r="X10" s="4">
        <v>0</v>
      </c>
      <c r="Y10" s="4">
        <v>60</v>
      </c>
      <c r="Z10" s="4">
        <v>0</v>
      </c>
      <c r="AA10" s="4">
        <v>60</v>
      </c>
      <c r="AB10" s="4">
        <v>0</v>
      </c>
      <c r="AC10" s="4">
        <v>0</v>
      </c>
      <c r="AD10" s="4">
        <v>0</v>
      </c>
      <c r="AE10" s="4">
        <v>0</v>
      </c>
      <c r="AF10" s="25">
        <v>0</v>
      </c>
      <c r="AG10" s="8">
        <v>18</v>
      </c>
      <c r="AH10" s="13">
        <f t="shared" si="0"/>
        <v>240</v>
      </c>
      <c r="AI10" s="50">
        <f t="shared" si="1"/>
        <v>18</v>
      </c>
      <c r="AJ10" s="54">
        <f t="shared" si="2"/>
        <v>0</v>
      </c>
      <c r="AK10" s="51">
        <f t="shared" si="3"/>
        <v>258</v>
      </c>
      <c r="AL10" s="1"/>
      <c r="AM10" s="82"/>
      <c r="AN10" s="89">
        <v>100.75</v>
      </c>
      <c r="AO10" s="128"/>
      <c r="AP10" s="82"/>
      <c r="AQ10" s="89">
        <v>100.75</v>
      </c>
      <c r="AR10" s="1"/>
    </row>
    <row r="11" spans="1:44" ht="35.25" customHeight="1">
      <c r="A11" s="60">
        <v>8</v>
      </c>
      <c r="B11" s="114" t="s">
        <v>30</v>
      </c>
      <c r="C11" s="87" t="s">
        <v>31</v>
      </c>
      <c r="D11" s="110">
        <v>0</v>
      </c>
      <c r="E11" s="4">
        <v>0</v>
      </c>
      <c r="F11" s="4">
        <v>0</v>
      </c>
      <c r="G11" s="4">
        <v>0</v>
      </c>
      <c r="H11" s="4">
        <v>60</v>
      </c>
      <c r="I11" s="25">
        <v>60</v>
      </c>
      <c r="J11" s="4">
        <v>0</v>
      </c>
      <c r="K11" s="4">
        <v>0</v>
      </c>
      <c r="L11" s="4">
        <v>0</v>
      </c>
      <c r="M11" s="8">
        <v>0</v>
      </c>
      <c r="N11" s="4">
        <v>0</v>
      </c>
      <c r="O11" s="4">
        <v>0</v>
      </c>
      <c r="P11" s="4">
        <v>60</v>
      </c>
      <c r="Q11" s="4">
        <v>0</v>
      </c>
      <c r="R11" s="4">
        <v>0</v>
      </c>
      <c r="S11" s="4">
        <v>0</v>
      </c>
      <c r="T11" s="4">
        <v>60</v>
      </c>
      <c r="U11" s="4">
        <v>0</v>
      </c>
      <c r="V11" s="8">
        <v>0</v>
      </c>
      <c r="W11" s="4">
        <v>0</v>
      </c>
      <c r="X11" s="4">
        <v>0</v>
      </c>
      <c r="Y11" s="4">
        <v>60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25">
        <v>0</v>
      </c>
      <c r="AG11" s="8">
        <v>0</v>
      </c>
      <c r="AH11" s="13">
        <f t="shared" si="0"/>
        <v>240</v>
      </c>
      <c r="AI11" s="50">
        <f t="shared" si="1"/>
        <v>0</v>
      </c>
      <c r="AJ11" s="54">
        <f t="shared" si="2"/>
        <v>60</v>
      </c>
      <c r="AK11" s="51">
        <f t="shared" si="3"/>
        <v>300</v>
      </c>
      <c r="AL11" s="1"/>
      <c r="AM11" s="82"/>
      <c r="AN11" s="133">
        <v>98.725</v>
      </c>
      <c r="AO11" s="128"/>
      <c r="AP11" s="82"/>
      <c r="AQ11" s="133">
        <v>98.725</v>
      </c>
      <c r="AR11" s="1"/>
    </row>
    <row r="12" spans="1:44" ht="35.25" customHeight="1">
      <c r="A12" s="61">
        <v>8</v>
      </c>
      <c r="B12" s="120" t="s">
        <v>81</v>
      </c>
      <c r="C12" s="109" t="s">
        <v>82</v>
      </c>
      <c r="D12" s="110">
        <v>0</v>
      </c>
      <c r="E12" s="4">
        <v>0</v>
      </c>
      <c r="F12" s="4">
        <v>60</v>
      </c>
      <c r="G12" s="4">
        <v>0</v>
      </c>
      <c r="H12" s="4">
        <v>0</v>
      </c>
      <c r="I12" s="25">
        <v>0</v>
      </c>
      <c r="J12" s="4">
        <v>0</v>
      </c>
      <c r="K12" s="4">
        <v>0</v>
      </c>
      <c r="L12" s="4">
        <v>0</v>
      </c>
      <c r="M12" s="8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60</v>
      </c>
      <c r="V12" s="8">
        <v>0</v>
      </c>
      <c r="W12" s="4">
        <v>60</v>
      </c>
      <c r="X12" s="4">
        <v>60</v>
      </c>
      <c r="Y12" s="4">
        <v>60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25">
        <v>0</v>
      </c>
      <c r="AG12" s="8">
        <v>0</v>
      </c>
      <c r="AH12" s="13">
        <f>SUM(E12:AE12)-I12-M12-V12</f>
        <v>300</v>
      </c>
      <c r="AI12" s="50">
        <f>M12+AG12+V12</f>
        <v>0</v>
      </c>
      <c r="AJ12" s="54">
        <f>D12+I12+AF12</f>
        <v>0</v>
      </c>
      <c r="AK12" s="51">
        <f>AH12+AI12+AJ12</f>
        <v>300</v>
      </c>
      <c r="AL12" s="1"/>
      <c r="AM12" s="82"/>
      <c r="AN12" s="133">
        <v>98.725</v>
      </c>
      <c r="AO12" s="128"/>
      <c r="AP12" s="82"/>
      <c r="AQ12" s="133">
        <v>98.725</v>
      </c>
      <c r="AR12" s="1"/>
    </row>
    <row r="13" spans="1:44" ht="25.5" customHeight="1">
      <c r="A13" s="60">
        <v>10</v>
      </c>
      <c r="B13" s="120" t="s">
        <v>79</v>
      </c>
      <c r="C13" s="109" t="s">
        <v>80</v>
      </c>
      <c r="D13" s="110">
        <v>0</v>
      </c>
      <c r="E13" s="4">
        <v>0</v>
      </c>
      <c r="F13" s="4">
        <v>0</v>
      </c>
      <c r="G13" s="4">
        <v>0</v>
      </c>
      <c r="H13" s="4">
        <v>60</v>
      </c>
      <c r="I13" s="25">
        <v>0</v>
      </c>
      <c r="J13" s="4">
        <v>0</v>
      </c>
      <c r="K13" s="4">
        <v>0</v>
      </c>
      <c r="L13" s="4">
        <v>0</v>
      </c>
      <c r="M13" s="8">
        <v>6</v>
      </c>
      <c r="N13" s="4">
        <v>0</v>
      </c>
      <c r="O13" s="4">
        <v>60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60</v>
      </c>
      <c r="V13" s="8">
        <v>0</v>
      </c>
      <c r="W13" s="4">
        <v>0</v>
      </c>
      <c r="X13" s="4">
        <v>60</v>
      </c>
      <c r="Y13" s="4">
        <v>0</v>
      </c>
      <c r="Z13" s="4">
        <v>60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25">
        <v>0</v>
      </c>
      <c r="AG13" s="8">
        <v>0</v>
      </c>
      <c r="AH13" s="13">
        <f t="shared" si="0"/>
        <v>300</v>
      </c>
      <c r="AI13" s="50">
        <f t="shared" si="1"/>
        <v>6</v>
      </c>
      <c r="AJ13" s="54">
        <f t="shared" si="2"/>
        <v>0</v>
      </c>
      <c r="AK13" s="51">
        <f t="shared" si="3"/>
        <v>306</v>
      </c>
      <c r="AL13" s="1"/>
      <c r="AM13" s="84"/>
      <c r="AN13" s="89">
        <v>96.7</v>
      </c>
      <c r="AO13" s="131"/>
      <c r="AP13" s="132"/>
      <c r="AQ13" s="89">
        <v>96.7</v>
      </c>
      <c r="AR13" s="1"/>
    </row>
    <row r="14" spans="1:44" ht="45.75" customHeight="1">
      <c r="A14" s="61">
        <v>11</v>
      </c>
      <c r="B14" s="120" t="s">
        <v>83</v>
      </c>
      <c r="C14" s="109" t="s">
        <v>84</v>
      </c>
      <c r="D14" s="110">
        <v>0</v>
      </c>
      <c r="E14" s="4">
        <v>0</v>
      </c>
      <c r="F14" s="4">
        <v>60</v>
      </c>
      <c r="G14" s="4">
        <v>0</v>
      </c>
      <c r="H14" s="4">
        <v>0</v>
      </c>
      <c r="I14" s="25">
        <v>0</v>
      </c>
      <c r="J14" s="4">
        <v>0</v>
      </c>
      <c r="K14" s="4">
        <v>0</v>
      </c>
      <c r="L14" s="4">
        <v>0</v>
      </c>
      <c r="M14" s="8">
        <v>34</v>
      </c>
      <c r="N14" s="4">
        <v>0</v>
      </c>
      <c r="O14" s="4">
        <v>0</v>
      </c>
      <c r="P14" s="4">
        <v>60</v>
      </c>
      <c r="Q14" s="4">
        <v>0</v>
      </c>
      <c r="R14" s="4">
        <v>0</v>
      </c>
      <c r="S14" s="4">
        <v>0</v>
      </c>
      <c r="T14" s="4">
        <v>0</v>
      </c>
      <c r="U14" s="4">
        <v>60</v>
      </c>
      <c r="V14" s="8">
        <v>10</v>
      </c>
      <c r="W14" s="4">
        <v>0</v>
      </c>
      <c r="X14" s="4">
        <v>60</v>
      </c>
      <c r="Y14" s="4">
        <v>0</v>
      </c>
      <c r="Z14" s="4">
        <v>60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25">
        <v>0</v>
      </c>
      <c r="AG14" s="8">
        <v>36</v>
      </c>
      <c r="AH14" s="13">
        <f>SUM(E14:AE14)-I14-M14-V14</f>
        <v>300</v>
      </c>
      <c r="AI14" s="50">
        <f>M14+AG14+V14</f>
        <v>80</v>
      </c>
      <c r="AJ14" s="54">
        <f>D14+I14+AF14</f>
        <v>0</v>
      </c>
      <c r="AK14" s="51">
        <f>AH14+AI14+AJ14</f>
        <v>380</v>
      </c>
      <c r="AL14" s="1"/>
      <c r="AM14" s="123"/>
      <c r="AN14" s="129">
        <v>95.35</v>
      </c>
      <c r="AO14" s="1"/>
      <c r="AP14" s="123"/>
      <c r="AQ14" s="129">
        <v>95.35</v>
      </c>
      <c r="AR14" s="1"/>
    </row>
    <row r="15" spans="1:44" ht="36.75" customHeight="1">
      <c r="A15" s="61">
        <v>12</v>
      </c>
      <c r="B15" s="120" t="s">
        <v>85</v>
      </c>
      <c r="C15" s="109" t="s">
        <v>86</v>
      </c>
      <c r="D15" s="110">
        <v>0</v>
      </c>
      <c r="E15" s="4">
        <v>60</v>
      </c>
      <c r="F15" s="4">
        <v>0</v>
      </c>
      <c r="G15" s="4">
        <v>0</v>
      </c>
      <c r="H15" s="4">
        <v>0</v>
      </c>
      <c r="I15" s="25">
        <v>0</v>
      </c>
      <c r="J15" s="4">
        <v>0</v>
      </c>
      <c r="K15" s="4">
        <v>0</v>
      </c>
      <c r="L15" s="4">
        <v>60</v>
      </c>
      <c r="M15" s="8">
        <v>24</v>
      </c>
      <c r="N15" s="4">
        <v>0</v>
      </c>
      <c r="O15" s="4">
        <v>0</v>
      </c>
      <c r="P15" s="4">
        <v>60</v>
      </c>
      <c r="Q15" s="4">
        <v>0</v>
      </c>
      <c r="R15" s="4">
        <v>0</v>
      </c>
      <c r="S15" s="4">
        <v>0</v>
      </c>
      <c r="T15" s="4">
        <v>0</v>
      </c>
      <c r="U15" s="4">
        <v>60</v>
      </c>
      <c r="V15" s="8">
        <v>0</v>
      </c>
      <c r="W15" s="4">
        <v>0</v>
      </c>
      <c r="X15" s="4">
        <v>100</v>
      </c>
      <c r="Y15" s="4">
        <v>60</v>
      </c>
      <c r="Z15" s="4">
        <v>0</v>
      </c>
      <c r="AA15" s="4">
        <v>0</v>
      </c>
      <c r="AB15" s="4">
        <v>60</v>
      </c>
      <c r="AC15" s="4">
        <v>0</v>
      </c>
      <c r="AD15" s="4">
        <v>0</v>
      </c>
      <c r="AE15" s="4">
        <v>0</v>
      </c>
      <c r="AF15" s="25">
        <v>0</v>
      </c>
      <c r="AG15" s="8">
        <v>56</v>
      </c>
      <c r="AH15" s="13">
        <f>SUM(E15:AE15)-I15-M15-V15</f>
        <v>460</v>
      </c>
      <c r="AI15" s="50">
        <f>M15+AG15+V15</f>
        <v>80</v>
      </c>
      <c r="AJ15" s="54">
        <f>D15+I15+AF15</f>
        <v>0</v>
      </c>
      <c r="AK15" s="51">
        <f>AH15+AI15+AJ15</f>
        <v>540</v>
      </c>
      <c r="AL15" s="1"/>
      <c r="AM15" s="123"/>
      <c r="AN15" s="130">
        <v>94</v>
      </c>
      <c r="AO15" s="1"/>
      <c r="AP15" s="123"/>
      <c r="AQ15" s="130">
        <v>94</v>
      </c>
      <c r="AR15" s="1"/>
    </row>
    <row r="16" spans="1:44" ht="33" customHeight="1">
      <c r="A16" s="61">
        <v>13</v>
      </c>
      <c r="B16" s="115" t="s">
        <v>88</v>
      </c>
      <c r="C16" s="49" t="s">
        <v>87</v>
      </c>
      <c r="D16" s="110">
        <v>0</v>
      </c>
      <c r="E16" s="121">
        <v>0</v>
      </c>
      <c r="F16" s="121">
        <v>60</v>
      </c>
      <c r="G16" s="121">
        <v>0</v>
      </c>
      <c r="H16" s="121">
        <v>0</v>
      </c>
      <c r="I16" s="110">
        <v>60</v>
      </c>
      <c r="J16" s="121">
        <v>60</v>
      </c>
      <c r="K16" s="121">
        <v>0</v>
      </c>
      <c r="L16" s="121">
        <v>0</v>
      </c>
      <c r="M16" s="122">
        <v>94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60</v>
      </c>
      <c r="V16" s="122">
        <v>28</v>
      </c>
      <c r="W16" s="121">
        <v>0</v>
      </c>
      <c r="X16" s="121">
        <v>60</v>
      </c>
      <c r="Y16" s="121">
        <v>0</v>
      </c>
      <c r="Z16" s="121">
        <v>0</v>
      </c>
      <c r="AA16" s="121">
        <v>0</v>
      </c>
      <c r="AB16" s="121">
        <v>60</v>
      </c>
      <c r="AC16" s="121">
        <v>0</v>
      </c>
      <c r="AD16" s="121">
        <v>60</v>
      </c>
      <c r="AE16" s="121">
        <v>0</v>
      </c>
      <c r="AF16" s="110">
        <v>0</v>
      </c>
      <c r="AG16" s="122">
        <v>8</v>
      </c>
      <c r="AH16" s="13">
        <f t="shared" si="0"/>
        <v>360</v>
      </c>
      <c r="AI16" s="50">
        <f t="shared" si="1"/>
        <v>130</v>
      </c>
      <c r="AJ16" s="54">
        <f t="shared" si="2"/>
        <v>60</v>
      </c>
      <c r="AK16" s="51">
        <f t="shared" si="3"/>
        <v>550</v>
      </c>
      <c r="AL16" s="1"/>
      <c r="AM16" s="123"/>
      <c r="AN16" s="124"/>
      <c r="AO16" s="1"/>
      <c r="AP16" s="123"/>
      <c r="AQ16" s="124"/>
      <c r="AR16" s="1"/>
    </row>
    <row r="17" spans="1:43" ht="45" customHeight="1" thickBot="1">
      <c r="A17" s="67">
        <v>14</v>
      </c>
      <c r="B17" s="116" t="s">
        <v>89</v>
      </c>
      <c r="C17" s="68" t="s">
        <v>90</v>
      </c>
      <c r="D17" s="26">
        <v>0</v>
      </c>
      <c r="E17" s="5">
        <v>60</v>
      </c>
      <c r="F17" s="5">
        <v>0</v>
      </c>
      <c r="G17" s="5">
        <v>0</v>
      </c>
      <c r="H17" s="5">
        <v>0</v>
      </c>
      <c r="I17" s="26">
        <v>0</v>
      </c>
      <c r="J17" s="5">
        <v>0</v>
      </c>
      <c r="K17" s="5">
        <v>0</v>
      </c>
      <c r="L17" s="5">
        <v>0</v>
      </c>
      <c r="M17" s="9">
        <v>90</v>
      </c>
      <c r="N17" s="5">
        <v>0</v>
      </c>
      <c r="O17" s="5">
        <v>0</v>
      </c>
      <c r="P17" s="5">
        <v>60</v>
      </c>
      <c r="Q17" s="5">
        <v>0</v>
      </c>
      <c r="R17" s="5">
        <v>0</v>
      </c>
      <c r="S17" s="5">
        <v>0</v>
      </c>
      <c r="T17" s="5">
        <v>0</v>
      </c>
      <c r="U17" s="5">
        <v>60</v>
      </c>
      <c r="V17" s="9">
        <v>64</v>
      </c>
      <c r="W17" s="5">
        <v>0</v>
      </c>
      <c r="X17" s="5">
        <v>60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26">
        <v>0</v>
      </c>
      <c r="AG17" s="9">
        <v>178</v>
      </c>
      <c r="AH17" s="14">
        <f>SUM(E17:AE17)-I17-M17-V17</f>
        <v>240</v>
      </c>
      <c r="AI17" s="15">
        <f>M17+AG17+V17</f>
        <v>332</v>
      </c>
      <c r="AJ17" s="18">
        <f>D17+I17+AF17</f>
        <v>0</v>
      </c>
      <c r="AK17" s="19">
        <f>AH17+AI17+AJ17</f>
        <v>572</v>
      </c>
      <c r="AL17" s="126"/>
      <c r="AM17" s="85"/>
      <c r="AN17" s="90"/>
      <c r="AO17" s="1"/>
      <c r="AP17" s="85"/>
      <c r="AQ17" s="90"/>
    </row>
  </sheetData>
  <sheetProtection/>
  <mergeCells count="6">
    <mergeCell ref="AP1:AP3"/>
    <mergeCell ref="AQ1:AQ3"/>
    <mergeCell ref="AH1:AH2"/>
    <mergeCell ref="AK1:AK2"/>
    <mergeCell ref="AM1:AM3"/>
    <mergeCell ref="AN1:AN3"/>
  </mergeCells>
  <printOptions/>
  <pageMargins left="0.7" right="0.7" top="0.75" bottom="0.75" header="0.3" footer="0.3"/>
  <pageSetup horizontalDpi="600" verticalDpi="600" orientation="landscape" paperSize="9" scale="48" r:id="rId1"/>
  <headerFooter>
    <oddHeader>&amp;C&amp;"Times New Roman,Félkövér"&amp;18Gyermeknap Kupa 2023
Középfokú verseny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5"/>
  <sheetViews>
    <sheetView zoomScale="70" zoomScaleNormal="70" zoomScaleSheetLayoutView="80" workbookViewId="0" topLeftCell="A1">
      <selection activeCell="AP6" sqref="AP6"/>
    </sheetView>
  </sheetViews>
  <sheetFormatPr defaultColWidth="9.140625" defaultRowHeight="12.75"/>
  <cols>
    <col min="1" max="1" width="10.421875" style="0" customWidth="1"/>
    <col min="2" max="2" width="26.140625" style="0" customWidth="1"/>
    <col min="3" max="3" width="29.140625" style="0" customWidth="1"/>
    <col min="4" max="4" width="5.57421875" style="0" customWidth="1"/>
    <col min="5" max="5" width="4.28125" style="0" customWidth="1"/>
    <col min="6" max="6" width="5.28125" style="0" customWidth="1"/>
    <col min="7" max="7" width="4.28125" style="0" customWidth="1"/>
    <col min="8" max="9" width="4.57421875" style="0" customWidth="1"/>
    <col min="10" max="11" width="5.28125" style="0" customWidth="1"/>
    <col min="12" max="12" width="5.00390625" style="0" customWidth="1"/>
    <col min="13" max="13" width="4.8515625" style="0" customWidth="1"/>
    <col min="14" max="14" width="5.140625" style="0" customWidth="1"/>
    <col min="15" max="15" width="5.28125" style="0" customWidth="1"/>
    <col min="16" max="16" width="5.421875" style="0" customWidth="1"/>
    <col min="17" max="17" width="5.57421875" style="0" customWidth="1"/>
    <col min="18" max="19" width="5.421875" style="0" customWidth="1"/>
    <col min="20" max="20" width="4.8515625" style="0" customWidth="1"/>
    <col min="21" max="21" width="6.28125" style="0" customWidth="1"/>
    <col min="22" max="22" width="3.7109375" style="0" customWidth="1"/>
    <col min="23" max="23" width="5.28125" style="0" customWidth="1"/>
    <col min="24" max="24" width="4.7109375" style="0" customWidth="1"/>
    <col min="25" max="25" width="4.57421875" style="0" customWidth="1"/>
    <col min="26" max="26" width="4.8515625" style="0" customWidth="1"/>
    <col min="27" max="28" width="5.28125" style="0" customWidth="1"/>
    <col min="29" max="30" width="6.421875" style="0" customWidth="1"/>
    <col min="31" max="31" width="4.8515625" style="0" customWidth="1"/>
    <col min="32" max="32" width="7.57421875" style="0" customWidth="1"/>
    <col min="33" max="33" width="5.28125" style="0" customWidth="1"/>
    <col min="34" max="34" width="6.57421875" style="0" customWidth="1"/>
    <col min="35" max="35" width="6.28125" style="0" customWidth="1"/>
    <col min="36" max="36" width="6.00390625" style="0" customWidth="1"/>
    <col min="37" max="37" width="6.28125" style="0" customWidth="1"/>
    <col min="38" max="38" width="2.8515625" style="0" customWidth="1"/>
  </cols>
  <sheetData>
    <row r="1" spans="1:43" ht="25.5" customHeight="1" thickBot="1">
      <c r="A1" s="72" t="s">
        <v>0</v>
      </c>
      <c r="B1" s="73" t="s">
        <v>12</v>
      </c>
      <c r="C1" s="74" t="s">
        <v>5</v>
      </c>
      <c r="D1" s="74" t="s">
        <v>52</v>
      </c>
      <c r="E1" s="74">
        <v>1</v>
      </c>
      <c r="F1" s="74">
        <v>2</v>
      </c>
      <c r="G1" s="75">
        <v>3</v>
      </c>
      <c r="H1" s="74">
        <v>4</v>
      </c>
      <c r="I1" s="74">
        <v>5</v>
      </c>
      <c r="J1" s="74">
        <v>6</v>
      </c>
      <c r="K1" s="73">
        <v>7</v>
      </c>
      <c r="L1" s="74">
        <v>8</v>
      </c>
      <c r="M1" s="74">
        <v>9</v>
      </c>
      <c r="N1" s="74">
        <v>10</v>
      </c>
      <c r="O1" s="75">
        <v>11</v>
      </c>
      <c r="P1" s="74">
        <v>12</v>
      </c>
      <c r="Q1" s="74">
        <v>13</v>
      </c>
      <c r="R1" s="53">
        <v>14</v>
      </c>
      <c r="S1" s="53">
        <v>15</v>
      </c>
      <c r="T1" s="53">
        <v>16</v>
      </c>
      <c r="U1" s="53">
        <v>17</v>
      </c>
      <c r="V1" s="53">
        <v>18</v>
      </c>
      <c r="W1" s="53">
        <v>19</v>
      </c>
      <c r="X1" s="53">
        <v>20</v>
      </c>
      <c r="Y1" s="53">
        <v>21</v>
      </c>
      <c r="Z1" s="53">
        <v>22</v>
      </c>
      <c r="AA1" s="53">
        <v>23</v>
      </c>
      <c r="AB1" s="53">
        <v>24</v>
      </c>
      <c r="AC1" s="53">
        <v>25</v>
      </c>
      <c r="AD1" s="53">
        <v>26</v>
      </c>
      <c r="AE1" s="53" t="s">
        <v>53</v>
      </c>
      <c r="AF1" s="53" t="s">
        <v>8</v>
      </c>
      <c r="AG1" s="76"/>
      <c r="AH1" s="217" t="s">
        <v>10</v>
      </c>
      <c r="AI1" s="11"/>
      <c r="AJ1" s="16"/>
      <c r="AK1" s="210" t="s">
        <v>1</v>
      </c>
      <c r="AL1" s="1"/>
      <c r="AM1" s="218" t="s">
        <v>25</v>
      </c>
      <c r="AN1" s="221" t="s">
        <v>26</v>
      </c>
      <c r="AO1" s="1"/>
      <c r="AP1" s="1"/>
      <c r="AQ1" s="1"/>
    </row>
    <row r="2" spans="1:43" ht="93.75" customHeight="1" thickBot="1">
      <c r="A2" s="56"/>
      <c r="B2" s="28"/>
      <c r="C2" s="29"/>
      <c r="D2" s="30" t="s">
        <v>54</v>
      </c>
      <c r="E2" s="31" t="s">
        <v>11</v>
      </c>
      <c r="F2" s="32" t="s">
        <v>11</v>
      </c>
      <c r="G2" s="32" t="s">
        <v>36</v>
      </c>
      <c r="H2" s="32" t="s">
        <v>37</v>
      </c>
      <c r="I2" s="32" t="s">
        <v>13</v>
      </c>
      <c r="J2" s="32" t="s">
        <v>13</v>
      </c>
      <c r="K2" s="32" t="s">
        <v>38</v>
      </c>
      <c r="L2" s="32" t="s">
        <v>39</v>
      </c>
      <c r="M2" s="34" t="s">
        <v>7</v>
      </c>
      <c r="N2" s="32" t="s">
        <v>11</v>
      </c>
      <c r="O2" s="32" t="s">
        <v>11</v>
      </c>
      <c r="P2" s="32" t="s">
        <v>40</v>
      </c>
      <c r="Q2" s="32" t="s">
        <v>11</v>
      </c>
      <c r="R2" s="32" t="s">
        <v>13</v>
      </c>
      <c r="S2" s="32" t="s">
        <v>4</v>
      </c>
      <c r="T2" s="32" t="s">
        <v>13</v>
      </c>
      <c r="U2" s="34" t="s">
        <v>7</v>
      </c>
      <c r="V2" s="32" t="s">
        <v>13</v>
      </c>
      <c r="W2" s="32" t="s">
        <v>41</v>
      </c>
      <c r="X2" s="32" t="s">
        <v>42</v>
      </c>
      <c r="Y2" s="31" t="s">
        <v>15</v>
      </c>
      <c r="Z2" s="31" t="s">
        <v>43</v>
      </c>
      <c r="AA2" s="31" t="s">
        <v>43</v>
      </c>
      <c r="AB2" s="31" t="s">
        <v>4</v>
      </c>
      <c r="AC2" s="35" t="s">
        <v>44</v>
      </c>
      <c r="AD2" s="35" t="s">
        <v>43</v>
      </c>
      <c r="AE2" s="48" t="s">
        <v>55</v>
      </c>
      <c r="AF2" s="35" t="s">
        <v>45</v>
      </c>
      <c r="AG2" s="36" t="s">
        <v>8</v>
      </c>
      <c r="AH2" s="209"/>
      <c r="AI2" s="12" t="s">
        <v>3</v>
      </c>
      <c r="AJ2" s="17" t="s">
        <v>9</v>
      </c>
      <c r="AK2" s="211"/>
      <c r="AL2" s="1"/>
      <c r="AM2" s="219"/>
      <c r="AN2" s="222"/>
      <c r="AO2" s="1"/>
      <c r="AP2" s="1"/>
      <c r="AQ2" s="1"/>
    </row>
    <row r="3" spans="1:43" ht="27" customHeight="1" thickBot="1">
      <c r="A3" s="57"/>
      <c r="B3" s="38"/>
      <c r="C3" s="39"/>
      <c r="D3" s="94"/>
      <c r="E3" s="39"/>
      <c r="F3" s="39"/>
      <c r="G3" s="40"/>
      <c r="H3" s="40"/>
      <c r="I3" s="39"/>
      <c r="J3" s="39"/>
      <c r="K3" s="39"/>
      <c r="L3" s="39"/>
      <c r="M3" s="91" t="s">
        <v>48</v>
      </c>
      <c r="N3" s="41"/>
      <c r="O3" s="42"/>
      <c r="P3" s="42"/>
      <c r="Q3" s="42"/>
      <c r="R3" s="42"/>
      <c r="S3" s="42"/>
      <c r="T3" s="42"/>
      <c r="U3" s="92" t="s">
        <v>47</v>
      </c>
      <c r="V3" s="42"/>
      <c r="W3" s="42"/>
      <c r="X3" s="42"/>
      <c r="Y3" s="44"/>
      <c r="Z3" s="44"/>
      <c r="AA3" s="62"/>
      <c r="AB3" s="62"/>
      <c r="AC3" s="62"/>
      <c r="AD3" s="44"/>
      <c r="AE3" s="95"/>
      <c r="AF3" s="93" t="s">
        <v>46</v>
      </c>
      <c r="AG3" s="45" t="s">
        <v>49</v>
      </c>
      <c r="AH3" s="46"/>
      <c r="AI3" s="47"/>
      <c r="AJ3" s="37"/>
      <c r="AK3" s="27"/>
      <c r="AL3" s="1"/>
      <c r="AM3" s="220"/>
      <c r="AN3" s="223"/>
      <c r="AO3" s="1"/>
      <c r="AP3" s="1"/>
      <c r="AQ3" s="1"/>
    </row>
    <row r="4" spans="1:43" ht="34.5" customHeight="1">
      <c r="A4" s="103" t="s">
        <v>6</v>
      </c>
      <c r="B4" s="104" t="s">
        <v>50</v>
      </c>
      <c r="C4" s="86" t="s">
        <v>51</v>
      </c>
      <c r="D4" s="24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7">
        <v>0</v>
      </c>
      <c r="N4" s="6">
        <v>0</v>
      </c>
      <c r="O4" s="6">
        <v>0</v>
      </c>
      <c r="P4" s="98">
        <v>60</v>
      </c>
      <c r="Q4" s="6">
        <v>0</v>
      </c>
      <c r="R4" s="6">
        <v>0</v>
      </c>
      <c r="S4" s="6">
        <v>0</v>
      </c>
      <c r="T4" s="6">
        <v>0</v>
      </c>
      <c r="U4" s="7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60</v>
      </c>
      <c r="AB4" s="6">
        <v>0</v>
      </c>
      <c r="AC4" s="6">
        <v>0</v>
      </c>
      <c r="AD4" s="6">
        <v>0</v>
      </c>
      <c r="AE4" s="24">
        <v>0</v>
      </c>
      <c r="AF4" s="24">
        <v>0</v>
      </c>
      <c r="AG4" s="7">
        <v>0</v>
      </c>
      <c r="AH4" s="69">
        <f>SUM(E4:AD4)-M4-U4</f>
        <v>120</v>
      </c>
      <c r="AI4" s="70">
        <f>M4+AG4+U4</f>
        <v>0</v>
      </c>
      <c r="AJ4" s="71">
        <f>AF4+D4+AE4</f>
        <v>0</v>
      </c>
      <c r="AK4" s="27">
        <f>AH4+AI4+AJ4</f>
        <v>120</v>
      </c>
      <c r="AL4" s="1"/>
      <c r="AM4" s="81">
        <v>102.1</v>
      </c>
      <c r="AN4" s="235">
        <v>102.1</v>
      </c>
      <c r="AO4" s="1"/>
      <c r="AP4" s="1"/>
      <c r="AQ4" s="1"/>
    </row>
    <row r="5" spans="1:43" ht="27.75" customHeight="1">
      <c r="A5" s="77" t="s">
        <v>2</v>
      </c>
      <c r="B5" s="96" t="s">
        <v>18</v>
      </c>
      <c r="C5" s="78" t="s">
        <v>19</v>
      </c>
      <c r="D5" s="25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8">
        <v>0</v>
      </c>
      <c r="N5" s="4">
        <v>0</v>
      </c>
      <c r="O5" s="4">
        <v>0</v>
      </c>
      <c r="P5" s="4">
        <v>60</v>
      </c>
      <c r="Q5" s="4">
        <v>0</v>
      </c>
      <c r="R5" s="4">
        <v>0</v>
      </c>
      <c r="S5" s="4">
        <v>0</v>
      </c>
      <c r="T5" s="4">
        <v>60</v>
      </c>
      <c r="U5" s="8">
        <v>0</v>
      </c>
      <c r="V5" s="4">
        <v>0</v>
      </c>
      <c r="W5" s="4">
        <v>0</v>
      </c>
      <c r="X5" s="4">
        <v>0</v>
      </c>
      <c r="Y5" s="4">
        <v>0</v>
      </c>
      <c r="Z5" s="4">
        <v>60</v>
      </c>
      <c r="AA5" s="4">
        <v>0</v>
      </c>
      <c r="AB5" s="4">
        <v>0</v>
      </c>
      <c r="AC5" s="4">
        <v>0</v>
      </c>
      <c r="AD5" s="4">
        <v>0</v>
      </c>
      <c r="AE5" s="25">
        <v>0</v>
      </c>
      <c r="AF5" s="25">
        <v>0</v>
      </c>
      <c r="AG5" s="8">
        <v>8</v>
      </c>
      <c r="AH5" s="13">
        <f aca="true" t="shared" si="0" ref="AH5:AH10">SUM(E5:AD5)-M5-U5</f>
        <v>180</v>
      </c>
      <c r="AI5" s="50">
        <f aca="true" t="shared" si="1" ref="AI5:AI10">M5+AG5+U5</f>
        <v>8</v>
      </c>
      <c r="AJ5" s="54">
        <f aca="true" t="shared" si="2" ref="AJ5:AJ10">AF5+D5+AE5</f>
        <v>0</v>
      </c>
      <c r="AK5" s="51">
        <f aca="true" t="shared" si="3" ref="AK5:AK10">AH5+AI5+AJ5</f>
        <v>188</v>
      </c>
      <c r="AL5" s="1"/>
      <c r="AM5" s="82">
        <v>100.75</v>
      </c>
      <c r="AN5" s="236">
        <v>100.75</v>
      </c>
      <c r="AO5" s="1"/>
      <c r="AP5" s="1"/>
      <c r="AQ5" s="1"/>
    </row>
    <row r="6" spans="1:43" ht="57.75" customHeight="1">
      <c r="A6" s="77" t="s">
        <v>14</v>
      </c>
      <c r="B6" s="96" t="s">
        <v>24</v>
      </c>
      <c r="C6" s="78" t="s">
        <v>56</v>
      </c>
      <c r="D6" s="25">
        <v>0</v>
      </c>
      <c r="E6" s="4">
        <v>60</v>
      </c>
      <c r="F6" s="4">
        <v>0</v>
      </c>
      <c r="G6" s="4">
        <v>0</v>
      </c>
      <c r="H6" s="4">
        <v>0</v>
      </c>
      <c r="I6" s="4">
        <v>0</v>
      </c>
      <c r="J6" s="4">
        <v>60</v>
      </c>
      <c r="K6" s="4">
        <v>0</v>
      </c>
      <c r="L6" s="4">
        <v>0</v>
      </c>
      <c r="M6" s="8">
        <v>0</v>
      </c>
      <c r="N6" s="4">
        <v>0</v>
      </c>
      <c r="O6" s="4">
        <v>0</v>
      </c>
      <c r="P6" s="4">
        <v>60</v>
      </c>
      <c r="Q6" s="4">
        <v>0</v>
      </c>
      <c r="R6" s="4">
        <v>0</v>
      </c>
      <c r="S6" s="4">
        <v>0</v>
      </c>
      <c r="T6" s="4">
        <v>60</v>
      </c>
      <c r="U6" s="8">
        <v>0</v>
      </c>
      <c r="V6" s="4">
        <v>0</v>
      </c>
      <c r="W6" s="4">
        <v>0</v>
      </c>
      <c r="X6" s="4">
        <v>0</v>
      </c>
      <c r="Y6" s="4">
        <v>0</v>
      </c>
      <c r="Z6" s="4">
        <v>60</v>
      </c>
      <c r="AA6" s="4">
        <v>60</v>
      </c>
      <c r="AB6" s="4">
        <v>0</v>
      </c>
      <c r="AC6" s="4">
        <v>0</v>
      </c>
      <c r="AD6" s="4">
        <v>0</v>
      </c>
      <c r="AE6" s="25">
        <v>0</v>
      </c>
      <c r="AF6" s="25">
        <v>0</v>
      </c>
      <c r="AG6" s="8">
        <v>0</v>
      </c>
      <c r="AH6" s="13">
        <f t="shared" si="0"/>
        <v>360</v>
      </c>
      <c r="AI6" s="50">
        <f t="shared" si="1"/>
        <v>0</v>
      </c>
      <c r="AJ6" s="54">
        <f t="shared" si="2"/>
        <v>0</v>
      </c>
      <c r="AK6" s="51">
        <f t="shared" si="3"/>
        <v>360</v>
      </c>
      <c r="AL6" s="1"/>
      <c r="AM6" s="83">
        <v>98.725</v>
      </c>
      <c r="AN6" s="237">
        <v>98.725</v>
      </c>
      <c r="AO6" s="1"/>
      <c r="AP6" s="1"/>
      <c r="AQ6" s="1"/>
    </row>
    <row r="7" spans="1:43" ht="66" customHeight="1">
      <c r="A7" s="101" t="s">
        <v>14</v>
      </c>
      <c r="B7" s="96" t="s">
        <v>57</v>
      </c>
      <c r="C7" s="78" t="s">
        <v>58</v>
      </c>
      <c r="D7" s="25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60</v>
      </c>
      <c r="K7" s="4">
        <v>60</v>
      </c>
      <c r="L7" s="4">
        <v>0</v>
      </c>
      <c r="M7" s="8">
        <v>0</v>
      </c>
      <c r="N7" s="4">
        <v>0</v>
      </c>
      <c r="O7" s="4">
        <v>0</v>
      </c>
      <c r="P7" s="4">
        <v>60</v>
      </c>
      <c r="Q7" s="4">
        <v>0</v>
      </c>
      <c r="R7" s="4">
        <v>0</v>
      </c>
      <c r="S7" s="4">
        <v>0</v>
      </c>
      <c r="T7" s="4">
        <v>60</v>
      </c>
      <c r="U7" s="8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60</v>
      </c>
      <c r="AB7" s="4">
        <v>60</v>
      </c>
      <c r="AC7" s="4">
        <v>0</v>
      </c>
      <c r="AD7" s="4">
        <v>0</v>
      </c>
      <c r="AE7" s="25">
        <v>0</v>
      </c>
      <c r="AF7" s="25">
        <v>0</v>
      </c>
      <c r="AG7" s="8">
        <v>0</v>
      </c>
      <c r="AH7" s="13">
        <f t="shared" si="0"/>
        <v>360</v>
      </c>
      <c r="AI7" s="50">
        <f t="shared" si="1"/>
        <v>0</v>
      </c>
      <c r="AJ7" s="54">
        <f t="shared" si="2"/>
        <v>0</v>
      </c>
      <c r="AK7" s="51">
        <f t="shared" si="3"/>
        <v>360</v>
      </c>
      <c r="AL7" s="1"/>
      <c r="AM7" s="83">
        <v>98.725</v>
      </c>
      <c r="AN7" s="237">
        <v>98.725</v>
      </c>
      <c r="AO7" s="1"/>
      <c r="AP7" s="1"/>
      <c r="AQ7" s="1"/>
    </row>
    <row r="8" spans="1:43" ht="36" customHeight="1">
      <c r="A8" s="79">
        <v>5</v>
      </c>
      <c r="B8" s="97" t="s">
        <v>22</v>
      </c>
      <c r="C8" s="80" t="s">
        <v>60</v>
      </c>
      <c r="D8" s="25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60</v>
      </c>
      <c r="K8" s="4">
        <v>0</v>
      </c>
      <c r="L8" s="4">
        <v>0</v>
      </c>
      <c r="M8" s="8">
        <v>24</v>
      </c>
      <c r="N8" s="4">
        <v>0</v>
      </c>
      <c r="O8" s="4">
        <v>0</v>
      </c>
      <c r="P8" s="4">
        <v>60</v>
      </c>
      <c r="Q8" s="4">
        <v>0</v>
      </c>
      <c r="R8" s="4">
        <v>60</v>
      </c>
      <c r="S8" s="4">
        <v>0</v>
      </c>
      <c r="T8" s="4">
        <v>0</v>
      </c>
      <c r="U8" s="8">
        <v>0</v>
      </c>
      <c r="V8" s="4">
        <v>60</v>
      </c>
      <c r="W8" s="4">
        <v>0</v>
      </c>
      <c r="X8" s="4">
        <v>60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25">
        <v>0</v>
      </c>
      <c r="AF8" s="25">
        <v>0</v>
      </c>
      <c r="AG8" s="8">
        <v>64</v>
      </c>
      <c r="AH8" s="13">
        <f t="shared" si="0"/>
        <v>300</v>
      </c>
      <c r="AI8" s="50">
        <f t="shared" si="1"/>
        <v>88</v>
      </c>
      <c r="AJ8" s="54">
        <f t="shared" si="2"/>
        <v>0</v>
      </c>
      <c r="AK8" s="51">
        <f t="shared" si="3"/>
        <v>388</v>
      </c>
      <c r="AL8" s="1"/>
      <c r="AM8" s="83">
        <v>96.025</v>
      </c>
      <c r="AN8" s="237">
        <v>96.025</v>
      </c>
      <c r="AO8" s="1"/>
      <c r="AP8" s="1"/>
      <c r="AQ8" s="1"/>
    </row>
    <row r="9" spans="1:43" ht="51" customHeight="1">
      <c r="A9" s="79">
        <v>5</v>
      </c>
      <c r="B9" s="99" t="s">
        <v>20</v>
      </c>
      <c r="C9" s="100" t="s">
        <v>21</v>
      </c>
      <c r="D9" s="25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8">
        <v>22</v>
      </c>
      <c r="N9" s="4">
        <v>0</v>
      </c>
      <c r="O9" s="4">
        <v>0</v>
      </c>
      <c r="P9" s="4">
        <v>0</v>
      </c>
      <c r="Q9" s="4">
        <v>0</v>
      </c>
      <c r="R9" s="4">
        <v>60</v>
      </c>
      <c r="S9" s="4">
        <v>0</v>
      </c>
      <c r="T9" s="4">
        <v>60</v>
      </c>
      <c r="U9" s="8">
        <v>38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100</v>
      </c>
      <c r="AD9" s="4">
        <v>100</v>
      </c>
      <c r="AE9" s="25">
        <v>0</v>
      </c>
      <c r="AF9" s="25">
        <v>0</v>
      </c>
      <c r="AG9" s="8">
        <v>8</v>
      </c>
      <c r="AH9" s="13">
        <f t="shared" si="0"/>
        <v>320</v>
      </c>
      <c r="AI9" s="50">
        <f t="shared" si="1"/>
        <v>68</v>
      </c>
      <c r="AJ9" s="54">
        <f t="shared" si="2"/>
        <v>0</v>
      </c>
      <c r="AK9" s="51">
        <f t="shared" si="3"/>
        <v>388</v>
      </c>
      <c r="AL9" s="1"/>
      <c r="AM9" s="83">
        <v>96.025</v>
      </c>
      <c r="AN9" s="237">
        <v>96.025</v>
      </c>
      <c r="AO9" s="1"/>
      <c r="AP9" s="1"/>
      <c r="AQ9" s="1"/>
    </row>
    <row r="10" spans="1:43" ht="120.75" customHeight="1">
      <c r="A10" s="60">
        <v>7</v>
      </c>
      <c r="B10" s="102" t="s">
        <v>59</v>
      </c>
      <c r="C10" s="10" t="s">
        <v>63</v>
      </c>
      <c r="D10" s="25">
        <v>0</v>
      </c>
      <c r="E10" s="4">
        <v>60</v>
      </c>
      <c r="F10" s="4">
        <v>0</v>
      </c>
      <c r="G10" s="4">
        <v>0</v>
      </c>
      <c r="H10" s="4">
        <v>0</v>
      </c>
      <c r="I10" s="4">
        <v>0</v>
      </c>
      <c r="J10" s="4">
        <v>60</v>
      </c>
      <c r="K10" s="4">
        <v>0</v>
      </c>
      <c r="L10" s="4">
        <v>100</v>
      </c>
      <c r="M10" s="8">
        <v>200</v>
      </c>
      <c r="N10" s="4">
        <v>100</v>
      </c>
      <c r="O10" s="4">
        <v>100</v>
      </c>
      <c r="P10" s="4">
        <v>100</v>
      </c>
      <c r="Q10" s="4">
        <v>100</v>
      </c>
      <c r="R10" s="4">
        <v>100</v>
      </c>
      <c r="S10" s="4">
        <v>100</v>
      </c>
      <c r="T10" s="4">
        <v>100</v>
      </c>
      <c r="U10" s="8">
        <v>200</v>
      </c>
      <c r="V10" s="4">
        <v>100</v>
      </c>
      <c r="W10" s="4">
        <v>100</v>
      </c>
      <c r="X10" s="4">
        <v>100</v>
      </c>
      <c r="Y10" s="4">
        <v>100</v>
      </c>
      <c r="Z10" s="4">
        <v>100</v>
      </c>
      <c r="AA10" s="4">
        <v>100</v>
      </c>
      <c r="AB10" s="4">
        <v>100</v>
      </c>
      <c r="AC10" s="4">
        <v>100</v>
      </c>
      <c r="AD10" s="4">
        <v>100</v>
      </c>
      <c r="AE10" s="25">
        <v>100</v>
      </c>
      <c r="AF10" s="25">
        <v>100</v>
      </c>
      <c r="AG10" s="8">
        <v>0</v>
      </c>
      <c r="AH10" s="13">
        <f t="shared" si="0"/>
        <v>1820</v>
      </c>
      <c r="AI10" s="50">
        <f t="shared" si="1"/>
        <v>400</v>
      </c>
      <c r="AJ10" s="54">
        <f t="shared" si="2"/>
        <v>200</v>
      </c>
      <c r="AK10" s="51">
        <f t="shared" si="3"/>
        <v>2420</v>
      </c>
      <c r="AL10" s="1"/>
      <c r="AM10" s="82"/>
      <c r="AN10" s="236"/>
      <c r="AO10" s="1"/>
      <c r="AP10" s="1"/>
      <c r="AQ10" s="1"/>
    </row>
    <row r="11" spans="1:43" ht="43.5" customHeight="1" thickBot="1">
      <c r="A11" s="105">
        <v>8</v>
      </c>
      <c r="B11" s="233" t="s">
        <v>23</v>
      </c>
      <c r="C11" s="234" t="s">
        <v>61</v>
      </c>
      <c r="D11" s="224" t="s">
        <v>62</v>
      </c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6"/>
      <c r="AL11" s="1"/>
      <c r="AM11" s="106">
        <v>94</v>
      </c>
      <c r="AN11" s="238">
        <v>94</v>
      </c>
      <c r="AO11" s="1"/>
      <c r="AP11" s="1"/>
      <c r="AQ11" s="1"/>
    </row>
    <row r="12" spans="1:43" ht="13.5">
      <c r="A12" s="21"/>
      <c r="B12" s="64"/>
      <c r="C12" s="65"/>
      <c r="D12" s="6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21"/>
      <c r="AI12" s="21"/>
      <c r="AJ12" s="21"/>
      <c r="AK12" s="23"/>
      <c r="AL12" s="1"/>
      <c r="AM12" s="1"/>
      <c r="AN12" s="1"/>
      <c r="AO12" s="1"/>
      <c r="AP12" s="1"/>
      <c r="AQ12" s="1"/>
    </row>
    <row r="13" spans="1:38" ht="21" customHeight="1">
      <c r="A13" s="21"/>
      <c r="B13" s="64"/>
      <c r="C13" s="65"/>
      <c r="D13" s="65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21"/>
      <c r="AI13" s="21"/>
      <c r="AJ13" s="21"/>
      <c r="AK13" s="23"/>
      <c r="AL13" s="1"/>
    </row>
    <row r="14" spans="1:38" ht="13.5">
      <c r="A14" s="21"/>
      <c r="B14" s="64"/>
      <c r="C14" s="65"/>
      <c r="D14" s="65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21"/>
      <c r="AI14" s="21"/>
      <c r="AJ14" s="21"/>
      <c r="AK14" s="23"/>
      <c r="AL14" s="1"/>
    </row>
    <row r="15" spans="1:38" ht="27.75" customHeight="1">
      <c r="A15" s="21"/>
      <c r="B15" s="64"/>
      <c r="C15" s="65"/>
      <c r="D15" s="65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21"/>
      <c r="AI15" s="21"/>
      <c r="AJ15" s="21"/>
      <c r="AK15" s="23"/>
      <c r="AL15" s="1"/>
    </row>
    <row r="16" spans="1:38" ht="21" customHeight="1">
      <c r="A16" s="21"/>
      <c r="B16" s="64"/>
      <c r="C16" s="65"/>
      <c r="D16" s="65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21"/>
      <c r="AI16" s="21"/>
      <c r="AJ16" s="21"/>
      <c r="AK16" s="23"/>
      <c r="AL16" s="1"/>
    </row>
    <row r="17" spans="1:38" ht="22.5" customHeight="1">
      <c r="A17" s="21"/>
      <c r="B17" s="64"/>
      <c r="C17" s="65"/>
      <c r="D17" s="65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21"/>
      <c r="AI17" s="21"/>
      <c r="AJ17" s="21"/>
      <c r="AK17" s="23"/>
      <c r="AL17" s="1"/>
    </row>
    <row r="18" spans="1:38" ht="21.75" customHeight="1">
      <c r="A18" s="21"/>
      <c r="B18" s="65"/>
      <c r="C18" s="65"/>
      <c r="D18" s="65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21"/>
      <c r="AI18" s="21"/>
      <c r="AJ18" s="21"/>
      <c r="AK18" s="23"/>
      <c r="AL18" s="23"/>
    </row>
    <row r="19" spans="1:38" ht="13.5">
      <c r="A19" s="21"/>
      <c r="B19" s="1"/>
      <c r="C19" s="66"/>
      <c r="D19" s="66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21"/>
      <c r="AI19" s="21"/>
      <c r="AJ19" s="21"/>
      <c r="AK19" s="23"/>
      <c r="AL19" s="23"/>
    </row>
    <row r="20" spans="1:38" ht="13.5">
      <c r="A20" s="21"/>
      <c r="B20" s="1"/>
      <c r="C20" s="66"/>
      <c r="D20" s="66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21"/>
      <c r="AI20" s="21"/>
      <c r="AJ20" s="21"/>
      <c r="AK20" s="23"/>
      <c r="AL20" s="1"/>
    </row>
    <row r="21" spans="1:38" ht="13.5">
      <c r="A21" s="2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ht="13.5">
      <c r="A22" s="21"/>
    </row>
    <row r="23" ht="12">
      <c r="A23" s="22"/>
    </row>
    <row r="24" ht="12">
      <c r="A24" s="22"/>
    </row>
    <row r="25" ht="12">
      <c r="A25" s="22"/>
    </row>
  </sheetData>
  <sheetProtection/>
  <mergeCells count="5">
    <mergeCell ref="AH1:AH2"/>
    <mergeCell ref="AK1:AK2"/>
    <mergeCell ref="AM1:AM3"/>
    <mergeCell ref="AN1:AN3"/>
    <mergeCell ref="D11:AK11"/>
  </mergeCells>
  <printOptions/>
  <pageMargins left="0.7" right="0.7" top="0.75" bottom="0.75" header="0.3" footer="0.3"/>
  <pageSetup horizontalDpi="600" verticalDpi="600" orientation="landscape" paperSize="9" scale="49" r:id="rId1"/>
  <headerFooter>
    <oddHeader>&amp;C&amp;"Times New Roman,Félkövér"&amp;18Gyermeknap Kupa 2023
Családi kategória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L10"/>
  <sheetViews>
    <sheetView zoomScaleSheetLayoutView="80" workbookViewId="0" topLeftCell="A1">
      <selection activeCell="N12" sqref="N12"/>
    </sheetView>
  </sheetViews>
  <sheetFormatPr defaultColWidth="9.140625" defaultRowHeight="12.75"/>
  <cols>
    <col min="3" max="3" width="15.57421875" style="0" customWidth="1"/>
    <col min="4" max="4" width="19.28125" style="0" customWidth="1"/>
    <col min="6" max="12" width="3.57421875" style="0" bestFit="1" customWidth="1"/>
    <col min="13" max="13" width="4.140625" style="0" customWidth="1"/>
    <col min="14" max="15" width="3.57421875" style="0" bestFit="1" customWidth="1"/>
    <col min="16" max="16" width="5.28125" style="0" bestFit="1" customWidth="1"/>
    <col min="17" max="18" width="3.57421875" style="0" bestFit="1" customWidth="1"/>
    <col min="19" max="19" width="3.7109375" style="0" customWidth="1"/>
    <col min="20" max="20" width="3.57421875" style="0" bestFit="1" customWidth="1"/>
    <col min="21" max="22" width="4.28125" style="0" customWidth="1"/>
    <col min="23" max="23" width="4.421875" style="0" customWidth="1"/>
    <col min="24" max="24" width="5.140625" style="0" customWidth="1"/>
    <col min="25" max="25" width="4.7109375" style="0" customWidth="1"/>
    <col min="26" max="26" width="4.00390625" style="0" customWidth="1"/>
    <col min="27" max="27" width="3.421875" style="0" customWidth="1"/>
    <col min="28" max="32" width="3.57421875" style="0" bestFit="1" customWidth="1"/>
    <col min="33" max="33" width="4.421875" style="0" bestFit="1" customWidth="1"/>
    <col min="34" max="34" width="5.28125" style="0" bestFit="1" customWidth="1"/>
    <col min="35" max="37" width="4.421875" style="0" bestFit="1" customWidth="1"/>
  </cols>
  <sheetData>
    <row r="1" ht="12.75" thickBot="1"/>
    <row r="2" spans="2:37" ht="24" customHeight="1" thickBot="1">
      <c r="B2" s="227" t="s">
        <v>91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9"/>
    </row>
    <row r="3" spans="2:38" ht="125.25" customHeight="1">
      <c r="B3" s="150" t="s">
        <v>0</v>
      </c>
      <c r="C3" s="151" t="s">
        <v>12</v>
      </c>
      <c r="D3" s="151" t="s">
        <v>92</v>
      </c>
      <c r="E3" s="151" t="s">
        <v>93</v>
      </c>
      <c r="F3" s="134" t="s">
        <v>182</v>
      </c>
      <c r="G3" s="134" t="s">
        <v>94</v>
      </c>
      <c r="H3" s="134" t="s">
        <v>95</v>
      </c>
      <c r="I3" s="134" t="s">
        <v>96</v>
      </c>
      <c r="J3" s="134" t="s">
        <v>97</v>
      </c>
      <c r="K3" s="134" t="s">
        <v>98</v>
      </c>
      <c r="L3" s="134" t="s">
        <v>99</v>
      </c>
      <c r="M3" s="134" t="s">
        <v>100</v>
      </c>
      <c r="N3" s="134" t="s">
        <v>101</v>
      </c>
      <c r="O3" s="134" t="s">
        <v>102</v>
      </c>
      <c r="P3" s="134" t="s">
        <v>103</v>
      </c>
      <c r="Q3" s="134" t="s">
        <v>104</v>
      </c>
      <c r="R3" s="134" t="s">
        <v>105</v>
      </c>
      <c r="S3" s="134" t="s">
        <v>106</v>
      </c>
      <c r="T3" s="134" t="s">
        <v>107</v>
      </c>
      <c r="U3" s="134" t="s">
        <v>108</v>
      </c>
      <c r="V3" s="134" t="s">
        <v>109</v>
      </c>
      <c r="W3" s="134" t="s">
        <v>110</v>
      </c>
      <c r="X3" s="134" t="s">
        <v>111</v>
      </c>
      <c r="Y3" s="134" t="s">
        <v>112</v>
      </c>
      <c r="Z3" s="134" t="s">
        <v>113</v>
      </c>
      <c r="AA3" s="134" t="s">
        <v>114</v>
      </c>
      <c r="AB3" s="134" t="s">
        <v>115</v>
      </c>
      <c r="AC3" s="134" t="s">
        <v>116</v>
      </c>
      <c r="AD3" s="134" t="s">
        <v>117</v>
      </c>
      <c r="AE3" s="134" t="s">
        <v>118</v>
      </c>
      <c r="AF3" s="134" t="s">
        <v>119</v>
      </c>
      <c r="AG3" s="134" t="s">
        <v>183</v>
      </c>
      <c r="AH3" s="134" t="s">
        <v>120</v>
      </c>
      <c r="AI3" s="135" t="s">
        <v>9</v>
      </c>
      <c r="AJ3" s="135" t="s">
        <v>121</v>
      </c>
      <c r="AK3" s="136" t="s">
        <v>122</v>
      </c>
      <c r="AL3" s="137"/>
    </row>
    <row r="4" spans="2:38" ht="38.25" customHeight="1">
      <c r="B4" s="152"/>
      <c r="C4" s="153"/>
      <c r="D4" s="154"/>
      <c r="E4" s="154"/>
      <c r="F4" s="138"/>
      <c r="G4" s="138"/>
      <c r="H4" s="138"/>
      <c r="I4" s="138"/>
      <c r="J4" s="138"/>
      <c r="K4" s="138"/>
      <c r="L4" s="138"/>
      <c r="M4" s="138"/>
      <c r="N4" s="138"/>
      <c r="O4" s="139" t="s">
        <v>123</v>
      </c>
      <c r="P4" s="155" t="s">
        <v>124</v>
      </c>
      <c r="Q4" s="138"/>
      <c r="R4" s="138"/>
      <c r="S4" s="138"/>
      <c r="T4" s="140"/>
      <c r="U4" s="138"/>
      <c r="V4" s="138"/>
      <c r="W4" s="155" t="s">
        <v>125</v>
      </c>
      <c r="X4" s="155" t="s">
        <v>126</v>
      </c>
      <c r="Y4" s="138"/>
      <c r="Z4" s="138"/>
      <c r="AA4" s="138"/>
      <c r="AB4" s="138"/>
      <c r="AC4" s="140"/>
      <c r="AD4" s="138"/>
      <c r="AE4" s="138"/>
      <c r="AF4" s="138"/>
      <c r="AG4" s="138"/>
      <c r="AH4" s="155" t="s">
        <v>127</v>
      </c>
      <c r="AI4" s="141"/>
      <c r="AJ4" s="141"/>
      <c r="AK4" s="142"/>
      <c r="AL4" s="137"/>
    </row>
    <row r="5" spans="2:37" ht="36" customHeight="1">
      <c r="B5" s="152">
        <v>1</v>
      </c>
      <c r="C5" s="153" t="s">
        <v>128</v>
      </c>
      <c r="D5" s="154" t="s">
        <v>129</v>
      </c>
      <c r="E5" s="154">
        <v>1969</v>
      </c>
      <c r="F5" s="143">
        <v>0</v>
      </c>
      <c r="G5" s="143">
        <v>0</v>
      </c>
      <c r="H5" s="143">
        <v>60</v>
      </c>
      <c r="I5" s="143">
        <v>0</v>
      </c>
      <c r="J5" s="143">
        <v>0</v>
      </c>
      <c r="K5" s="143">
        <v>0</v>
      </c>
      <c r="L5" s="143">
        <v>0</v>
      </c>
      <c r="M5" s="143">
        <v>0</v>
      </c>
      <c r="N5" s="143">
        <v>0</v>
      </c>
      <c r="O5" s="143">
        <v>14</v>
      </c>
      <c r="P5" s="158">
        <v>16</v>
      </c>
      <c r="Q5" s="143">
        <v>0</v>
      </c>
      <c r="R5" s="143">
        <v>0</v>
      </c>
      <c r="S5" s="143">
        <v>0</v>
      </c>
      <c r="T5" s="140">
        <v>40</v>
      </c>
      <c r="U5" s="143">
        <v>0</v>
      </c>
      <c r="V5" s="143">
        <v>0</v>
      </c>
      <c r="W5" s="143">
        <v>0</v>
      </c>
      <c r="X5" s="144">
        <v>18</v>
      </c>
      <c r="Y5" s="143">
        <v>0</v>
      </c>
      <c r="Z5" s="143">
        <v>0</v>
      </c>
      <c r="AA5" s="143">
        <v>60</v>
      </c>
      <c r="AB5" s="143">
        <v>0</v>
      </c>
      <c r="AC5" s="140">
        <v>60</v>
      </c>
      <c r="AD5" s="143">
        <v>60</v>
      </c>
      <c r="AE5" s="143">
        <v>60</v>
      </c>
      <c r="AF5" s="143">
        <v>0</v>
      </c>
      <c r="AG5" s="143">
        <v>0</v>
      </c>
      <c r="AH5" s="158">
        <v>24</v>
      </c>
      <c r="AI5" s="141">
        <f>SUM(F5:O5)+SUM(Q5:W5)+SUM(Y5:AG5)</f>
        <v>354</v>
      </c>
      <c r="AJ5" s="141">
        <f>P5+X5+AH5</f>
        <v>58</v>
      </c>
      <c r="AK5" s="142">
        <f>AI5+AJ5</f>
        <v>412</v>
      </c>
    </row>
    <row r="6" spans="2:37" ht="37.5" customHeight="1">
      <c r="B6" s="152">
        <f>B5+1</f>
        <v>2</v>
      </c>
      <c r="C6" s="153" t="s">
        <v>130</v>
      </c>
      <c r="D6" s="154" t="s">
        <v>131</v>
      </c>
      <c r="E6" s="154" t="s">
        <v>132</v>
      </c>
      <c r="F6" s="143">
        <v>0</v>
      </c>
      <c r="G6" s="143">
        <v>0</v>
      </c>
      <c r="H6" s="143">
        <v>0</v>
      </c>
      <c r="I6" s="143">
        <v>0</v>
      </c>
      <c r="J6" s="143">
        <v>0</v>
      </c>
      <c r="K6" s="143">
        <v>0</v>
      </c>
      <c r="L6" s="143">
        <v>0</v>
      </c>
      <c r="M6" s="143">
        <v>0</v>
      </c>
      <c r="N6" s="143">
        <v>0</v>
      </c>
      <c r="O6" s="143">
        <v>34</v>
      </c>
      <c r="P6" s="158">
        <v>22</v>
      </c>
      <c r="Q6" s="143">
        <v>0</v>
      </c>
      <c r="R6" s="143">
        <v>60</v>
      </c>
      <c r="S6" s="143">
        <v>0</v>
      </c>
      <c r="T6" s="140">
        <v>0</v>
      </c>
      <c r="U6" s="143">
        <v>0</v>
      </c>
      <c r="V6" s="143">
        <v>0</v>
      </c>
      <c r="W6" s="143">
        <v>0</v>
      </c>
      <c r="X6" s="144">
        <v>28</v>
      </c>
      <c r="Y6" s="143">
        <v>0</v>
      </c>
      <c r="Z6" s="143">
        <v>60</v>
      </c>
      <c r="AA6" s="143">
        <v>60</v>
      </c>
      <c r="AB6" s="143">
        <v>0</v>
      </c>
      <c r="AC6" s="140">
        <v>20</v>
      </c>
      <c r="AD6" s="143">
        <v>60</v>
      </c>
      <c r="AE6" s="143">
        <v>60</v>
      </c>
      <c r="AF6" s="143">
        <v>0</v>
      </c>
      <c r="AG6" s="143">
        <v>0</v>
      </c>
      <c r="AH6" s="158">
        <v>42</v>
      </c>
      <c r="AI6" s="141">
        <f>SUM(F6:O6)+SUM(Q6:W6)+SUM(Y6:AG6)</f>
        <v>354</v>
      </c>
      <c r="AJ6" s="141">
        <f>P6+X6+AH6</f>
        <v>92</v>
      </c>
      <c r="AK6" s="142">
        <f>AI6+AJ6</f>
        <v>446</v>
      </c>
    </row>
    <row r="7" spans="2:37" ht="41.25" customHeight="1">
      <c r="B7" s="152">
        <f>B6+1</f>
        <v>3</v>
      </c>
      <c r="C7" s="153" t="s">
        <v>133</v>
      </c>
      <c r="D7" s="154" t="s">
        <v>134</v>
      </c>
      <c r="E7" s="154" t="s">
        <v>135</v>
      </c>
      <c r="F7" s="143">
        <v>0</v>
      </c>
      <c r="G7" s="143">
        <v>0</v>
      </c>
      <c r="H7" s="143">
        <v>60</v>
      </c>
      <c r="I7" s="143">
        <v>0</v>
      </c>
      <c r="J7" s="143">
        <v>60</v>
      </c>
      <c r="K7" s="143">
        <v>0</v>
      </c>
      <c r="L7" s="143">
        <v>0</v>
      </c>
      <c r="M7" s="143">
        <v>0</v>
      </c>
      <c r="N7" s="143">
        <v>0</v>
      </c>
      <c r="O7" s="143">
        <v>18</v>
      </c>
      <c r="P7" s="144">
        <v>52</v>
      </c>
      <c r="Q7" s="143">
        <v>0</v>
      </c>
      <c r="R7" s="143">
        <v>0</v>
      </c>
      <c r="S7" s="143">
        <v>0</v>
      </c>
      <c r="T7" s="140">
        <v>20</v>
      </c>
      <c r="U7" s="143">
        <v>0</v>
      </c>
      <c r="V7" s="143">
        <v>0</v>
      </c>
      <c r="W7" s="143">
        <v>0</v>
      </c>
      <c r="X7" s="144">
        <v>20</v>
      </c>
      <c r="Y7" s="143">
        <v>0</v>
      </c>
      <c r="Z7" s="143">
        <v>60</v>
      </c>
      <c r="AA7" s="143">
        <v>60</v>
      </c>
      <c r="AB7" s="143">
        <v>0</v>
      </c>
      <c r="AC7" s="140">
        <v>40</v>
      </c>
      <c r="AD7" s="143">
        <v>60</v>
      </c>
      <c r="AE7" s="143">
        <v>0</v>
      </c>
      <c r="AF7" s="143">
        <v>0</v>
      </c>
      <c r="AG7" s="143">
        <v>0</v>
      </c>
      <c r="AH7" s="144">
        <v>20</v>
      </c>
      <c r="AI7" s="141">
        <f>SUM(F7:O7)+SUM(Q7:W7)+SUM(Y7:AG7)</f>
        <v>378</v>
      </c>
      <c r="AJ7" s="141">
        <f>P7+X7+AH7</f>
        <v>92</v>
      </c>
      <c r="AK7" s="142">
        <f>AI7+AJ7</f>
        <v>470</v>
      </c>
    </row>
    <row r="8" spans="2:37" ht="41.25">
      <c r="B8" s="156">
        <f>B7+1</f>
        <v>4</v>
      </c>
      <c r="C8" s="143" t="s">
        <v>136</v>
      </c>
      <c r="D8" s="161" t="s">
        <v>137</v>
      </c>
      <c r="E8" s="161" t="s">
        <v>138</v>
      </c>
      <c r="F8" s="143">
        <v>0</v>
      </c>
      <c r="G8" s="143">
        <v>0</v>
      </c>
      <c r="H8" s="143">
        <v>60</v>
      </c>
      <c r="I8" s="143">
        <v>0</v>
      </c>
      <c r="J8" s="143">
        <v>0</v>
      </c>
      <c r="K8" s="143">
        <v>60</v>
      </c>
      <c r="L8" s="143">
        <v>60</v>
      </c>
      <c r="M8" s="143">
        <v>0</v>
      </c>
      <c r="N8" s="143">
        <v>0</v>
      </c>
      <c r="O8" s="143">
        <v>16</v>
      </c>
      <c r="P8" s="158">
        <v>40</v>
      </c>
      <c r="Q8" s="143">
        <v>0</v>
      </c>
      <c r="R8" s="143">
        <v>0</v>
      </c>
      <c r="S8" s="143">
        <v>0</v>
      </c>
      <c r="T8" s="140">
        <v>0</v>
      </c>
      <c r="U8" s="143">
        <v>0</v>
      </c>
      <c r="V8" s="143">
        <v>0</v>
      </c>
      <c r="W8" s="143">
        <v>200</v>
      </c>
      <c r="X8" s="144">
        <v>18</v>
      </c>
      <c r="Y8" s="143">
        <v>0</v>
      </c>
      <c r="Z8" s="143">
        <v>0</v>
      </c>
      <c r="AA8" s="143">
        <v>0</v>
      </c>
      <c r="AB8" s="143">
        <v>0</v>
      </c>
      <c r="AC8" s="140">
        <v>60</v>
      </c>
      <c r="AD8" s="143">
        <v>0</v>
      </c>
      <c r="AE8" s="143">
        <v>60</v>
      </c>
      <c r="AF8" s="143">
        <v>0</v>
      </c>
      <c r="AG8" s="143">
        <v>0</v>
      </c>
      <c r="AH8" s="158">
        <v>32</v>
      </c>
      <c r="AI8" s="141">
        <f>SUM(F8:O8)+SUM(Q8:W8)+SUM(Y8:AG8)</f>
        <v>516</v>
      </c>
      <c r="AJ8" s="141">
        <f>P8+X8+AH8</f>
        <v>90</v>
      </c>
      <c r="AK8" s="142">
        <f>AI8+AJ8</f>
        <v>606</v>
      </c>
    </row>
    <row r="9" spans="2:37" ht="40.5" customHeight="1" thickBot="1">
      <c r="B9" s="157">
        <f>B8+1</f>
        <v>5</v>
      </c>
      <c r="C9" s="145" t="s">
        <v>139</v>
      </c>
      <c r="D9" s="162" t="s">
        <v>140</v>
      </c>
      <c r="E9" s="162" t="s">
        <v>141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60</v>
      </c>
      <c r="L9" s="145">
        <v>0</v>
      </c>
      <c r="M9" s="145">
        <v>0</v>
      </c>
      <c r="N9" s="145">
        <v>0</v>
      </c>
      <c r="O9" s="145">
        <v>40</v>
      </c>
      <c r="P9" s="159">
        <v>60</v>
      </c>
      <c r="Q9" s="145">
        <v>0</v>
      </c>
      <c r="R9" s="145">
        <v>60</v>
      </c>
      <c r="S9" s="145">
        <v>0</v>
      </c>
      <c r="T9" s="146">
        <v>40</v>
      </c>
      <c r="U9" s="145">
        <v>0</v>
      </c>
      <c r="V9" s="145">
        <v>0</v>
      </c>
      <c r="W9" s="145">
        <v>200</v>
      </c>
      <c r="X9" s="147">
        <v>26</v>
      </c>
      <c r="Y9" s="145">
        <v>0</v>
      </c>
      <c r="Z9" s="145">
        <v>0</v>
      </c>
      <c r="AA9" s="145">
        <v>60</v>
      </c>
      <c r="AB9" s="145">
        <v>0</v>
      </c>
      <c r="AC9" s="146">
        <v>40</v>
      </c>
      <c r="AD9" s="145">
        <v>0</v>
      </c>
      <c r="AE9" s="145">
        <v>0</v>
      </c>
      <c r="AF9" s="145">
        <v>0</v>
      </c>
      <c r="AG9" s="145">
        <v>100</v>
      </c>
      <c r="AH9" s="159">
        <v>92</v>
      </c>
      <c r="AI9" s="148">
        <f>SUM(F9:O9)+SUM(Q9:W9)+SUM(Y9:AG9)</f>
        <v>600</v>
      </c>
      <c r="AJ9" s="148">
        <f>P9+X9+AH9</f>
        <v>178</v>
      </c>
      <c r="AK9" s="149">
        <f>AI9+AJ9</f>
        <v>778</v>
      </c>
    </row>
    <row r="10" ht="12">
      <c r="AL10" t="s">
        <v>142</v>
      </c>
    </row>
  </sheetData>
  <sheetProtection/>
  <mergeCells count="1">
    <mergeCell ref="B2:AK2"/>
  </mergeCells>
  <printOptions/>
  <pageMargins left="0.7" right="0.7" top="0.75" bottom="0.75" header="0.3" footer="0.3"/>
  <pageSetup horizontalDpi="600" verticalDpi="600" orientation="portrait" paperSize="9" scale="47" r:id="rId1"/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AJ10"/>
  <sheetViews>
    <sheetView zoomScaleSheetLayoutView="80" workbookViewId="0" topLeftCell="A1">
      <selection activeCell="AL7" sqref="AL7"/>
    </sheetView>
  </sheetViews>
  <sheetFormatPr defaultColWidth="9.140625" defaultRowHeight="12.75"/>
  <cols>
    <col min="3" max="3" width="22.421875" style="0" customWidth="1"/>
    <col min="4" max="4" width="17.57421875" style="0" customWidth="1"/>
    <col min="6" max="6" width="4.421875" style="0" bestFit="1" customWidth="1"/>
    <col min="7" max="10" width="3.57421875" style="0" bestFit="1" customWidth="1"/>
    <col min="11" max="11" width="6.140625" style="0" bestFit="1" customWidth="1"/>
    <col min="12" max="14" width="3.57421875" style="0" bestFit="1" customWidth="1"/>
    <col min="15" max="15" width="4.8515625" style="0" bestFit="1" customWidth="1"/>
    <col min="16" max="21" width="3.57421875" style="0" bestFit="1" customWidth="1"/>
    <col min="22" max="22" width="4.28125" style="0" bestFit="1" customWidth="1"/>
    <col min="23" max="23" width="4.8515625" style="0" bestFit="1" customWidth="1"/>
    <col min="24" max="31" width="3.57421875" style="0" bestFit="1" customWidth="1"/>
    <col min="32" max="32" width="6.00390625" style="0" bestFit="1" customWidth="1"/>
    <col min="33" max="33" width="4.421875" style="0" bestFit="1" customWidth="1"/>
    <col min="34" max="35" width="5.00390625" style="0" bestFit="1" customWidth="1"/>
  </cols>
  <sheetData>
    <row r="1" ht="12.75" thickBot="1"/>
    <row r="2" spans="2:35" ht="27.75" customHeight="1" thickBot="1">
      <c r="B2" s="230" t="s">
        <v>143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2"/>
    </row>
    <row r="3" spans="2:35" ht="121.5" customHeight="1">
      <c r="B3" s="150" t="s">
        <v>0</v>
      </c>
      <c r="C3" s="151" t="s">
        <v>12</v>
      </c>
      <c r="D3" s="151" t="s">
        <v>92</v>
      </c>
      <c r="E3" s="151" t="s">
        <v>93</v>
      </c>
      <c r="F3" s="134" t="s">
        <v>182</v>
      </c>
      <c r="G3" s="134" t="s">
        <v>94</v>
      </c>
      <c r="H3" s="134" t="s">
        <v>95</v>
      </c>
      <c r="I3" s="134" t="s">
        <v>96</v>
      </c>
      <c r="J3" s="134" t="s">
        <v>144</v>
      </c>
      <c r="K3" s="134" t="s">
        <v>145</v>
      </c>
      <c r="L3" s="134" t="s">
        <v>146</v>
      </c>
      <c r="M3" s="134" t="s">
        <v>147</v>
      </c>
      <c r="N3" s="134" t="s">
        <v>148</v>
      </c>
      <c r="O3" s="134" t="s">
        <v>149</v>
      </c>
      <c r="P3" s="134" t="s">
        <v>150</v>
      </c>
      <c r="Q3" s="134" t="s">
        <v>151</v>
      </c>
      <c r="R3" s="134" t="s">
        <v>152</v>
      </c>
      <c r="S3" s="163" t="s">
        <v>153</v>
      </c>
      <c r="T3" s="134" t="s">
        <v>154</v>
      </c>
      <c r="U3" s="134" t="s">
        <v>155</v>
      </c>
      <c r="V3" s="134" t="s">
        <v>110</v>
      </c>
      <c r="W3" s="134" t="s">
        <v>156</v>
      </c>
      <c r="X3" s="134" t="s">
        <v>157</v>
      </c>
      <c r="Y3" s="134" t="s">
        <v>158</v>
      </c>
      <c r="Z3" s="134" t="s">
        <v>159</v>
      </c>
      <c r="AA3" s="163" t="s">
        <v>160</v>
      </c>
      <c r="AB3" s="134" t="s">
        <v>161</v>
      </c>
      <c r="AC3" s="134" t="s">
        <v>162</v>
      </c>
      <c r="AD3" s="134" t="s">
        <v>163</v>
      </c>
      <c r="AE3" s="134" t="s">
        <v>183</v>
      </c>
      <c r="AF3" s="134" t="s">
        <v>120</v>
      </c>
      <c r="AG3" s="135" t="s">
        <v>9</v>
      </c>
      <c r="AH3" s="135" t="s">
        <v>121</v>
      </c>
      <c r="AI3" s="136" t="s">
        <v>122</v>
      </c>
    </row>
    <row r="4" spans="2:35" ht="39.75" customHeight="1">
      <c r="B4" s="193"/>
      <c r="C4" s="194"/>
      <c r="D4" s="194"/>
      <c r="E4" s="194"/>
      <c r="F4" s="164"/>
      <c r="G4" s="164"/>
      <c r="H4" s="164"/>
      <c r="I4" s="164"/>
      <c r="J4" s="155"/>
      <c r="K4" s="164"/>
      <c r="L4" s="164"/>
      <c r="M4" s="164"/>
      <c r="N4" s="139" t="s">
        <v>123</v>
      </c>
      <c r="O4" s="165" t="s">
        <v>164</v>
      </c>
      <c r="P4" s="155"/>
      <c r="Q4" s="139"/>
      <c r="R4" s="139"/>
      <c r="S4" s="166"/>
      <c r="T4" s="167"/>
      <c r="U4" s="167"/>
      <c r="V4" s="155" t="s">
        <v>125</v>
      </c>
      <c r="W4" s="165" t="s">
        <v>165</v>
      </c>
      <c r="X4" s="164"/>
      <c r="Y4" s="165"/>
      <c r="Z4" s="164"/>
      <c r="AA4" s="168"/>
      <c r="AB4" s="164"/>
      <c r="AC4" s="164"/>
      <c r="AD4" s="155"/>
      <c r="AE4" s="169"/>
      <c r="AF4" s="165" t="s">
        <v>166</v>
      </c>
      <c r="AG4" s="170"/>
      <c r="AH4" s="170"/>
      <c r="AI4" s="171"/>
    </row>
    <row r="5" spans="2:35" ht="31.5" customHeight="1">
      <c r="B5" s="156">
        <v>1</v>
      </c>
      <c r="C5" s="195" t="s">
        <v>167</v>
      </c>
      <c r="D5" s="172" t="s">
        <v>168</v>
      </c>
      <c r="E5" s="172" t="s">
        <v>169</v>
      </c>
      <c r="F5" s="173">
        <v>0</v>
      </c>
      <c r="G5" s="173">
        <v>0</v>
      </c>
      <c r="H5" s="173">
        <v>60</v>
      </c>
      <c r="I5" s="173">
        <v>0</v>
      </c>
      <c r="J5" s="173">
        <v>0</v>
      </c>
      <c r="K5" s="173">
        <v>0</v>
      </c>
      <c r="L5" s="173">
        <v>0</v>
      </c>
      <c r="M5" s="173">
        <v>0</v>
      </c>
      <c r="N5" s="173">
        <v>1</v>
      </c>
      <c r="O5" s="174">
        <v>0</v>
      </c>
      <c r="P5" s="173">
        <v>0</v>
      </c>
      <c r="Q5" s="173">
        <v>0</v>
      </c>
      <c r="R5" s="173">
        <v>0</v>
      </c>
      <c r="S5" s="175">
        <v>0</v>
      </c>
      <c r="T5" s="173">
        <v>0</v>
      </c>
      <c r="U5" s="173">
        <v>0</v>
      </c>
      <c r="V5" s="173">
        <v>40</v>
      </c>
      <c r="W5" s="174">
        <v>0</v>
      </c>
      <c r="X5" s="173">
        <v>60</v>
      </c>
      <c r="Y5" s="173">
        <v>0</v>
      </c>
      <c r="Z5" s="173">
        <v>0</v>
      </c>
      <c r="AA5" s="175">
        <v>40</v>
      </c>
      <c r="AB5" s="173">
        <v>60</v>
      </c>
      <c r="AC5" s="173">
        <v>60</v>
      </c>
      <c r="AD5" s="173">
        <v>0</v>
      </c>
      <c r="AE5" s="173">
        <v>0</v>
      </c>
      <c r="AF5" s="174">
        <v>0</v>
      </c>
      <c r="AG5" s="176">
        <f>SUM(F5:N5)+SUM(P5:V5)+SUM(X5:AE5)</f>
        <v>321</v>
      </c>
      <c r="AH5" s="176">
        <f>O5+W5+AF5</f>
        <v>0</v>
      </c>
      <c r="AI5" s="197">
        <f>AG5+AH5</f>
        <v>321</v>
      </c>
    </row>
    <row r="6" spans="2:35" ht="41.25">
      <c r="B6" s="156">
        <f>B5+1</f>
        <v>2</v>
      </c>
      <c r="C6" s="153" t="s">
        <v>170</v>
      </c>
      <c r="D6" s="154" t="s">
        <v>171</v>
      </c>
      <c r="E6" s="154" t="s">
        <v>172</v>
      </c>
      <c r="F6" s="177">
        <v>0</v>
      </c>
      <c r="G6" s="177">
        <v>0</v>
      </c>
      <c r="H6" s="177">
        <v>0</v>
      </c>
      <c r="I6" s="177">
        <v>0</v>
      </c>
      <c r="J6" s="177">
        <v>0</v>
      </c>
      <c r="K6" s="177">
        <v>0</v>
      </c>
      <c r="L6" s="177">
        <v>0</v>
      </c>
      <c r="M6" s="177">
        <v>0</v>
      </c>
      <c r="N6" s="177">
        <v>0</v>
      </c>
      <c r="O6" s="178">
        <v>10</v>
      </c>
      <c r="P6" s="177">
        <v>0</v>
      </c>
      <c r="Q6" s="177">
        <v>0</v>
      </c>
      <c r="R6" s="177">
        <v>0</v>
      </c>
      <c r="S6" s="179">
        <v>40</v>
      </c>
      <c r="T6" s="177">
        <v>0</v>
      </c>
      <c r="U6" s="177">
        <v>60</v>
      </c>
      <c r="V6" s="177">
        <v>0</v>
      </c>
      <c r="W6" s="178">
        <v>6</v>
      </c>
      <c r="X6" s="177">
        <v>0</v>
      </c>
      <c r="Y6" s="177">
        <v>60</v>
      </c>
      <c r="Z6" s="177">
        <v>0</v>
      </c>
      <c r="AA6" s="179">
        <v>60</v>
      </c>
      <c r="AB6" s="177">
        <v>60</v>
      </c>
      <c r="AC6" s="177">
        <v>60</v>
      </c>
      <c r="AD6" s="177">
        <v>0</v>
      </c>
      <c r="AE6" s="177">
        <v>0</v>
      </c>
      <c r="AF6" s="178">
        <v>4</v>
      </c>
      <c r="AG6" s="176">
        <f>SUM(F6:N6)+SUM(P6:V6)+SUM(X6:AE6)</f>
        <v>340</v>
      </c>
      <c r="AH6" s="176">
        <f>O6+W6+AF6</f>
        <v>20</v>
      </c>
      <c r="AI6" s="198">
        <f>AG6+AH6</f>
        <v>360</v>
      </c>
    </row>
    <row r="7" spans="2:35" ht="41.25">
      <c r="B7" s="156">
        <f>B6+1</f>
        <v>3</v>
      </c>
      <c r="C7" s="153" t="s">
        <v>173</v>
      </c>
      <c r="D7" s="154" t="s">
        <v>174</v>
      </c>
      <c r="E7" s="154" t="s">
        <v>175</v>
      </c>
      <c r="F7" s="177">
        <v>0</v>
      </c>
      <c r="G7" s="177">
        <v>0</v>
      </c>
      <c r="H7" s="177">
        <v>0</v>
      </c>
      <c r="I7" s="177">
        <v>0</v>
      </c>
      <c r="J7" s="177">
        <v>60</v>
      </c>
      <c r="K7" s="177">
        <v>60</v>
      </c>
      <c r="L7" s="177">
        <v>0</v>
      </c>
      <c r="M7" s="177">
        <v>0</v>
      </c>
      <c r="N7" s="177">
        <v>28</v>
      </c>
      <c r="O7" s="180">
        <v>46</v>
      </c>
      <c r="P7" s="177">
        <v>0</v>
      </c>
      <c r="Q7" s="177">
        <v>0</v>
      </c>
      <c r="R7" s="177">
        <v>0</v>
      </c>
      <c r="S7" s="179">
        <v>20</v>
      </c>
      <c r="T7" s="177">
        <v>0</v>
      </c>
      <c r="U7" s="177">
        <v>0</v>
      </c>
      <c r="V7" s="177">
        <v>0</v>
      </c>
      <c r="W7" s="180">
        <v>34</v>
      </c>
      <c r="X7" s="177">
        <v>0</v>
      </c>
      <c r="Y7" s="177">
        <v>0</v>
      </c>
      <c r="Z7" s="177">
        <v>0</v>
      </c>
      <c r="AA7" s="179">
        <v>40</v>
      </c>
      <c r="AB7" s="177">
        <v>60</v>
      </c>
      <c r="AC7" s="177">
        <v>60</v>
      </c>
      <c r="AD7" s="177">
        <v>0</v>
      </c>
      <c r="AE7" s="177">
        <v>0</v>
      </c>
      <c r="AF7" s="180">
        <v>0</v>
      </c>
      <c r="AG7" s="176">
        <f>SUM(F7:N7)+SUM(P7:V7)+SUM(X7:AE7)</f>
        <v>328</v>
      </c>
      <c r="AH7" s="176">
        <f>O7+W7+AF7</f>
        <v>80</v>
      </c>
      <c r="AI7" s="198">
        <f>AG7+AH7</f>
        <v>408</v>
      </c>
    </row>
    <row r="8" spans="2:35" ht="27">
      <c r="B8" s="196">
        <f>B7+1</f>
        <v>4</v>
      </c>
      <c r="C8" s="200" t="s">
        <v>176</v>
      </c>
      <c r="D8" s="160" t="s">
        <v>177</v>
      </c>
      <c r="E8" s="160" t="s">
        <v>178</v>
      </c>
      <c r="F8" s="177">
        <v>0</v>
      </c>
      <c r="G8" s="177">
        <v>0</v>
      </c>
      <c r="H8" s="177">
        <v>60</v>
      </c>
      <c r="I8" s="177">
        <v>0</v>
      </c>
      <c r="J8" s="177">
        <v>60</v>
      </c>
      <c r="K8" s="177">
        <v>60</v>
      </c>
      <c r="L8" s="177">
        <v>0</v>
      </c>
      <c r="M8" s="177">
        <v>0</v>
      </c>
      <c r="N8" s="177">
        <v>22</v>
      </c>
      <c r="O8" s="178">
        <v>40</v>
      </c>
      <c r="P8" s="177">
        <v>60</v>
      </c>
      <c r="Q8" s="177">
        <v>0</v>
      </c>
      <c r="R8" s="177">
        <v>0</v>
      </c>
      <c r="S8" s="179">
        <v>20</v>
      </c>
      <c r="T8" s="177">
        <v>0</v>
      </c>
      <c r="U8" s="177">
        <v>0</v>
      </c>
      <c r="V8" s="177">
        <v>0</v>
      </c>
      <c r="W8" s="178">
        <v>46</v>
      </c>
      <c r="X8" s="177">
        <v>0</v>
      </c>
      <c r="Y8" s="177">
        <v>0</v>
      </c>
      <c r="Z8" s="177">
        <v>0</v>
      </c>
      <c r="AA8" s="179">
        <v>20</v>
      </c>
      <c r="AB8" s="177">
        <v>0</v>
      </c>
      <c r="AC8" s="177">
        <v>60</v>
      </c>
      <c r="AD8" s="177">
        <v>0</v>
      </c>
      <c r="AE8" s="177">
        <v>0</v>
      </c>
      <c r="AF8" s="178">
        <v>26</v>
      </c>
      <c r="AG8" s="176">
        <f>SUM(F8:N8)+SUM(P8:V8)+SUM(X8:AE8)</f>
        <v>362</v>
      </c>
      <c r="AH8" s="176">
        <f>O8+W8+AF8</f>
        <v>112</v>
      </c>
      <c r="AI8" s="198">
        <f>AG8+AH8</f>
        <v>474</v>
      </c>
    </row>
    <row r="9" spans="2:35" ht="27.75" thickBot="1">
      <c r="B9" s="157">
        <f>B8+1</f>
        <v>5</v>
      </c>
      <c r="C9" s="201" t="s">
        <v>179</v>
      </c>
      <c r="D9" s="162" t="s">
        <v>180</v>
      </c>
      <c r="E9" s="162" t="s">
        <v>181</v>
      </c>
      <c r="F9" s="181">
        <v>100</v>
      </c>
      <c r="G9" s="181">
        <v>0</v>
      </c>
      <c r="H9" s="181">
        <v>60</v>
      </c>
      <c r="I9" s="181">
        <v>60</v>
      </c>
      <c r="J9" s="181">
        <v>60</v>
      </c>
      <c r="K9" s="181">
        <v>60</v>
      </c>
      <c r="L9" s="181">
        <v>60</v>
      </c>
      <c r="M9" s="181">
        <v>0</v>
      </c>
      <c r="N9" s="181">
        <v>10</v>
      </c>
      <c r="O9" s="182">
        <v>10</v>
      </c>
      <c r="P9" s="181">
        <v>60</v>
      </c>
      <c r="Q9" s="181">
        <v>0</v>
      </c>
      <c r="R9" s="181">
        <v>60</v>
      </c>
      <c r="S9" s="183">
        <v>20</v>
      </c>
      <c r="T9" s="181">
        <v>0</v>
      </c>
      <c r="U9" s="181">
        <v>60</v>
      </c>
      <c r="V9" s="181">
        <v>10</v>
      </c>
      <c r="W9" s="182">
        <v>0</v>
      </c>
      <c r="X9" s="181">
        <v>0</v>
      </c>
      <c r="Y9" s="181">
        <v>60</v>
      </c>
      <c r="Z9" s="181">
        <v>0</v>
      </c>
      <c r="AA9" s="183">
        <v>60</v>
      </c>
      <c r="AB9" s="181">
        <v>0</v>
      </c>
      <c r="AC9" s="181">
        <v>60</v>
      </c>
      <c r="AD9" s="181">
        <v>0</v>
      </c>
      <c r="AE9" s="181">
        <v>0</v>
      </c>
      <c r="AF9" s="182">
        <v>4</v>
      </c>
      <c r="AG9" s="184">
        <f>SUM(F9:N9)+SUM(P9:V9)+SUM(X9:AE9)</f>
        <v>800</v>
      </c>
      <c r="AH9" s="184">
        <f>O9+W9+AF9</f>
        <v>14</v>
      </c>
      <c r="AI9" s="199">
        <f>AG9+AH9</f>
        <v>814</v>
      </c>
    </row>
    <row r="10" spans="2:36" ht="24.75">
      <c r="B10" s="185"/>
      <c r="C10" s="186"/>
      <c r="D10" s="187"/>
      <c r="E10" s="187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9"/>
      <c r="Q10" s="188"/>
      <c r="R10" s="188"/>
      <c r="S10" s="188"/>
      <c r="T10" s="188"/>
      <c r="U10" s="188"/>
      <c r="V10" s="188"/>
      <c r="W10" s="188"/>
      <c r="X10" s="188"/>
      <c r="Y10" s="189"/>
      <c r="Z10" s="188"/>
      <c r="AA10" s="188"/>
      <c r="AB10" s="188"/>
      <c r="AC10" s="188"/>
      <c r="AD10" s="189"/>
      <c r="AE10" s="189"/>
      <c r="AF10" s="189"/>
      <c r="AG10" s="190"/>
      <c r="AH10" s="191"/>
      <c r="AI10" s="192"/>
      <c r="AJ10" t="s">
        <v>142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landscape" paperSize="9" scale="71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2023-05-14T14:20:26Z</cp:lastPrinted>
  <dcterms:created xsi:type="dcterms:W3CDTF">2001-03-10T07:36:05Z</dcterms:created>
  <dcterms:modified xsi:type="dcterms:W3CDTF">2023-05-29T18:54:04Z</dcterms:modified>
  <cp:category/>
  <cp:version/>
  <cp:contentType/>
  <cp:contentStatus/>
  <cp:revision>1</cp:revision>
</cp:coreProperties>
</file>